
<file path=[Content_Types].xml><?xml version="1.0" encoding="utf-8"?>
<Types xmlns="http://schemas.openxmlformats.org/package/2006/content-types">
  <Default Extension="bin" ContentType="application/vnd.openxmlformats-officedocument.spreadsheetml.printerSettings"/>
  <Default Extension="png" ContentType="image/png"/>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metadata.xml" ContentType="application/vnd.openxmlformats-officedocument.spreadsheetml.sheetMetadata+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6" rupBuild="4506"/>
  <workbookPr codeName="ThisWorkbook" autoCompressPictures="0"/>
  <workbookProtection lockStructure="1"/>
  <bookViews>
    <workbookView xWindow="180" yWindow="-30" windowWidth="23985" windowHeight="13155" tabRatio="789" activeTab="3"/>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List'!$B$5:$B$2501</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25725"/>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3" i="4"/>
  <c r="E4" i="8"/>
  <c r="C5" i="5"/>
  <c r="B5"/>
  <c r="V5"/>
  <c r="E5"/>
  <c r="C4"/>
  <c r="C6"/>
  <c r="C7"/>
  <c r="C8"/>
  <c r="C9"/>
  <c r="C10"/>
  <c r="C11"/>
  <c r="C12"/>
  <c r="C13"/>
  <c r="C14"/>
  <c r="C15"/>
  <c r="C16"/>
  <c r="C17"/>
  <c r="C18"/>
  <c r="C19"/>
  <c r="C20"/>
  <c r="C21"/>
  <c r="C22"/>
  <c r="C23"/>
  <c r="C24"/>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C525"/>
  <c r="C526"/>
  <c r="C527"/>
  <c r="C528"/>
  <c r="C529"/>
  <c r="C530"/>
  <c r="C531"/>
  <c r="C532"/>
  <c r="C533"/>
  <c r="C534"/>
  <c r="C535"/>
  <c r="C536"/>
  <c r="C537"/>
  <c r="C538"/>
  <c r="C539"/>
  <c r="C540"/>
  <c r="C541"/>
  <c r="C542"/>
  <c r="C543"/>
  <c r="C544"/>
  <c r="C545"/>
  <c r="C546"/>
  <c r="C547"/>
  <c r="C548"/>
  <c r="C549"/>
  <c r="C550"/>
  <c r="C551"/>
  <c r="C552"/>
  <c r="C553"/>
  <c r="C554"/>
  <c r="C555"/>
  <c r="C556"/>
  <c r="C557"/>
  <c r="C558"/>
  <c r="C559"/>
  <c r="C560"/>
  <c r="C561"/>
  <c r="C562"/>
  <c r="C563"/>
  <c r="C564"/>
  <c r="C565"/>
  <c r="C566"/>
  <c r="C567"/>
  <c r="C568"/>
  <c r="C569"/>
  <c r="C570"/>
  <c r="C571"/>
  <c r="C572"/>
  <c r="C573"/>
  <c r="C574"/>
  <c r="C575"/>
  <c r="C576"/>
  <c r="C577"/>
  <c r="C578"/>
  <c r="C579"/>
  <c r="C580"/>
  <c r="C581"/>
  <c r="C582"/>
  <c r="C583"/>
  <c r="C584"/>
  <c r="C585"/>
  <c r="C586"/>
  <c r="C587"/>
  <c r="C588"/>
  <c r="C589"/>
  <c r="C590"/>
  <c r="C591"/>
  <c r="C592"/>
  <c r="C593"/>
  <c r="C594"/>
  <c r="C595"/>
  <c r="C596"/>
  <c r="C597"/>
  <c r="C598"/>
  <c r="C599"/>
  <c r="C600"/>
  <c r="C601"/>
  <c r="C602"/>
  <c r="C603"/>
  <c r="C604"/>
  <c r="C605"/>
  <c r="C606"/>
  <c r="C607"/>
  <c r="C608"/>
  <c r="C609"/>
  <c r="C610"/>
  <c r="C611"/>
  <c r="C612"/>
  <c r="C613"/>
  <c r="C614"/>
  <c r="C615"/>
  <c r="C616"/>
  <c r="C617"/>
  <c r="C618"/>
  <c r="C619"/>
  <c r="C620"/>
  <c r="C621"/>
  <c r="C622"/>
  <c r="C623"/>
  <c r="C624"/>
  <c r="C625"/>
  <c r="C626"/>
  <c r="C627"/>
  <c r="C628"/>
  <c r="C629"/>
  <c r="C630"/>
  <c r="C631"/>
  <c r="C632"/>
  <c r="C633"/>
  <c r="C634"/>
  <c r="C635"/>
  <c r="C636"/>
  <c r="C637"/>
  <c r="C638"/>
  <c r="C639"/>
  <c r="C640"/>
  <c r="C641"/>
  <c r="C642"/>
  <c r="C643"/>
  <c r="C644"/>
  <c r="C645"/>
  <c r="C646"/>
  <c r="C647"/>
  <c r="C648"/>
  <c r="C649"/>
  <c r="C650"/>
  <c r="C651"/>
  <c r="C652"/>
  <c r="C653"/>
  <c r="C654"/>
  <c r="C655"/>
  <c r="C656"/>
  <c r="C657"/>
  <c r="C658"/>
  <c r="C659"/>
  <c r="C660"/>
  <c r="C661"/>
  <c r="C662"/>
  <c r="C663"/>
  <c r="C664"/>
  <c r="C665"/>
  <c r="C666"/>
  <c r="C667"/>
  <c r="C668"/>
  <c r="C669"/>
  <c r="C670"/>
  <c r="C671"/>
  <c r="C672"/>
  <c r="C673"/>
  <c r="C674"/>
  <c r="C675"/>
  <c r="C676"/>
  <c r="C677"/>
  <c r="C678"/>
  <c r="C679"/>
  <c r="C680"/>
  <c r="C681"/>
  <c r="C682"/>
  <c r="C683"/>
  <c r="C684"/>
  <c r="C685"/>
  <c r="C686"/>
  <c r="C687"/>
  <c r="C688"/>
  <c r="C689"/>
  <c r="C690"/>
  <c r="C691"/>
  <c r="C692"/>
  <c r="C693"/>
  <c r="C694"/>
  <c r="C695"/>
  <c r="C696"/>
  <c r="C697"/>
  <c r="C698"/>
  <c r="C699"/>
  <c r="C700"/>
  <c r="C701"/>
  <c r="C702"/>
  <c r="C703"/>
  <c r="C704"/>
  <c r="C705"/>
  <c r="C706"/>
  <c r="C707"/>
  <c r="C708"/>
  <c r="C709"/>
  <c r="C710"/>
  <c r="C711"/>
  <c r="C712"/>
  <c r="C713"/>
  <c r="C714"/>
  <c r="C715"/>
  <c r="C716"/>
  <c r="C717"/>
  <c r="C718"/>
  <c r="C719"/>
  <c r="C720"/>
  <c r="C721"/>
  <c r="C722"/>
  <c r="C723"/>
  <c r="C724"/>
  <c r="C725"/>
  <c r="C726"/>
  <c r="C727"/>
  <c r="C728"/>
  <c r="C729"/>
  <c r="C730"/>
  <c r="C731"/>
  <c r="C732"/>
  <c r="C733"/>
  <c r="C734"/>
  <c r="C735"/>
  <c r="C736"/>
  <c r="C737"/>
  <c r="C738"/>
  <c r="C739"/>
  <c r="C740"/>
  <c r="C741"/>
  <c r="C742"/>
  <c r="C743"/>
  <c r="C744"/>
  <c r="C745"/>
  <c r="C746"/>
  <c r="C747"/>
  <c r="C748"/>
  <c r="C749"/>
  <c r="C750"/>
  <c r="C751"/>
  <c r="C752"/>
  <c r="C753"/>
  <c r="C754"/>
  <c r="C755"/>
  <c r="C756"/>
  <c r="C757"/>
  <c r="C758"/>
  <c r="C759"/>
  <c r="C760"/>
  <c r="C761"/>
  <c r="C762"/>
  <c r="C763"/>
  <c r="C764"/>
  <c r="C765"/>
  <c r="C766"/>
  <c r="C767"/>
  <c r="C768"/>
  <c r="C769"/>
  <c r="C770"/>
  <c r="C771"/>
  <c r="C772"/>
  <c r="C773"/>
  <c r="C774"/>
  <c r="C775"/>
  <c r="C776"/>
  <c r="C777"/>
  <c r="C778"/>
  <c r="C779"/>
  <c r="C780"/>
  <c r="C781"/>
  <c r="C782"/>
  <c r="C783"/>
  <c r="C784"/>
  <c r="C785"/>
  <c r="C786"/>
  <c r="C787"/>
  <c r="C788"/>
  <c r="C789"/>
  <c r="C790"/>
  <c r="C791"/>
  <c r="C792"/>
  <c r="C793"/>
  <c r="C794"/>
  <c r="C795"/>
  <c r="C796"/>
  <c r="C797"/>
  <c r="C798"/>
  <c r="C799"/>
  <c r="C800"/>
  <c r="C801"/>
  <c r="C802"/>
  <c r="C803"/>
  <c r="C804"/>
  <c r="C805"/>
  <c r="C806"/>
  <c r="C807"/>
  <c r="C808"/>
  <c r="C809"/>
  <c r="C810"/>
  <c r="C811"/>
  <c r="C812"/>
  <c r="C813"/>
  <c r="C814"/>
  <c r="C815"/>
  <c r="C816"/>
  <c r="C817"/>
  <c r="C818"/>
  <c r="C819"/>
  <c r="C820"/>
  <c r="C821"/>
  <c r="C822"/>
  <c r="C823"/>
  <c r="C824"/>
  <c r="C825"/>
  <c r="C826"/>
  <c r="C827"/>
  <c r="C828"/>
  <c r="C829"/>
  <c r="C830"/>
  <c r="C831"/>
  <c r="C832"/>
  <c r="C833"/>
  <c r="C834"/>
  <c r="C835"/>
  <c r="C836"/>
  <c r="C837"/>
  <c r="C838"/>
  <c r="C839"/>
  <c r="C840"/>
  <c r="C841"/>
  <c r="C842"/>
  <c r="C843"/>
  <c r="C844"/>
  <c r="C845"/>
  <c r="C846"/>
  <c r="C847"/>
  <c r="C848"/>
  <c r="C849"/>
  <c r="C850"/>
  <c r="C851"/>
  <c r="C852"/>
  <c r="C853"/>
  <c r="C854"/>
  <c r="C855"/>
  <c r="C856"/>
  <c r="C857"/>
  <c r="C858"/>
  <c r="C859"/>
  <c r="C860"/>
  <c r="C861"/>
  <c r="C862"/>
  <c r="C863"/>
  <c r="C864"/>
  <c r="C865"/>
  <c r="C866"/>
  <c r="C867"/>
  <c r="C868"/>
  <c r="C869"/>
  <c r="C870"/>
  <c r="C871"/>
  <c r="C872"/>
  <c r="C873"/>
  <c r="C874"/>
  <c r="C875"/>
  <c r="C876"/>
  <c r="C877"/>
  <c r="C878"/>
  <c r="C879"/>
  <c r="C880"/>
  <c r="C881"/>
  <c r="C882"/>
  <c r="C883"/>
  <c r="C884"/>
  <c r="C885"/>
  <c r="C886"/>
  <c r="C887"/>
  <c r="C888"/>
  <c r="C889"/>
  <c r="C890"/>
  <c r="C891"/>
  <c r="C892"/>
  <c r="C893"/>
  <c r="C894"/>
  <c r="C895"/>
  <c r="C896"/>
  <c r="C897"/>
  <c r="C898"/>
  <c r="C899"/>
  <c r="C900"/>
  <c r="C901"/>
  <c r="C902"/>
  <c r="C903"/>
  <c r="C904"/>
  <c r="C905"/>
  <c r="C906"/>
  <c r="C907"/>
  <c r="C908"/>
  <c r="C909"/>
  <c r="C910"/>
  <c r="C911"/>
  <c r="C912"/>
  <c r="C913"/>
  <c r="C914"/>
  <c r="C915"/>
  <c r="C916"/>
  <c r="C917"/>
  <c r="C918"/>
  <c r="C919"/>
  <c r="C920"/>
  <c r="C921"/>
  <c r="C922"/>
  <c r="C923"/>
  <c r="C924"/>
  <c r="C925"/>
  <c r="C926"/>
  <c r="C927"/>
  <c r="C928"/>
  <c r="C929"/>
  <c r="C930"/>
  <c r="C931"/>
  <c r="C932"/>
  <c r="C933"/>
  <c r="C934"/>
  <c r="C935"/>
  <c r="C936"/>
  <c r="C937"/>
  <c r="C938"/>
  <c r="C939"/>
  <c r="C940"/>
  <c r="C941"/>
  <c r="C942"/>
  <c r="C943"/>
  <c r="C944"/>
  <c r="C945"/>
  <c r="C946"/>
  <c r="C947"/>
  <c r="C948"/>
  <c r="C949"/>
  <c r="C950"/>
  <c r="C951"/>
  <c r="C952"/>
  <c r="C953"/>
  <c r="C954"/>
  <c r="C955"/>
  <c r="C956"/>
  <c r="C957"/>
  <c r="C958"/>
  <c r="C959"/>
  <c r="C960"/>
  <c r="C961"/>
  <c r="C962"/>
  <c r="C963"/>
  <c r="C964"/>
  <c r="C965"/>
  <c r="C966"/>
  <c r="C967"/>
  <c r="C968"/>
  <c r="C969"/>
  <c r="C970"/>
  <c r="C971"/>
  <c r="C972"/>
  <c r="C973"/>
  <c r="C974"/>
  <c r="C975"/>
  <c r="C976"/>
  <c r="C977"/>
  <c r="C978"/>
  <c r="C979"/>
  <c r="C980"/>
  <c r="C981"/>
  <c r="C982"/>
  <c r="C983"/>
  <c r="C984"/>
  <c r="C985"/>
  <c r="C986"/>
  <c r="C987"/>
  <c r="C988"/>
  <c r="C989"/>
  <c r="C990"/>
  <c r="C991"/>
  <c r="C992"/>
  <c r="C993"/>
  <c r="C994"/>
  <c r="C995"/>
  <c r="C996"/>
  <c r="C997"/>
  <c r="C998"/>
  <c r="C999"/>
  <c r="C1000"/>
  <c r="C1001"/>
  <c r="C1002"/>
  <c r="C1003"/>
  <c r="C1004"/>
  <c r="C1005"/>
  <c r="C1006"/>
  <c r="C1007"/>
  <c r="C1008"/>
  <c r="C1009"/>
  <c r="C1010"/>
  <c r="C1011"/>
  <c r="C1012"/>
  <c r="C1013"/>
  <c r="C1014"/>
  <c r="C1015"/>
  <c r="C1016"/>
  <c r="C1017"/>
  <c r="C1018"/>
  <c r="C1019"/>
  <c r="C1020"/>
  <c r="C1021"/>
  <c r="C1022"/>
  <c r="C1023"/>
  <c r="C1024"/>
  <c r="C1025"/>
  <c r="C1026"/>
  <c r="C1027"/>
  <c r="C1028"/>
  <c r="C1029"/>
  <c r="C1030"/>
  <c r="C1031"/>
  <c r="C1032"/>
  <c r="C1033"/>
  <c r="C1034"/>
  <c r="C1035"/>
  <c r="C1036"/>
  <c r="C1037"/>
  <c r="C1038"/>
  <c r="C1039"/>
  <c r="C1040"/>
  <c r="C1041"/>
  <c r="C1042"/>
  <c r="C1043"/>
  <c r="C1044"/>
  <c r="C1045"/>
  <c r="C1046"/>
  <c r="C1047"/>
  <c r="C1048"/>
  <c r="C1049"/>
  <c r="C1050"/>
  <c r="C1051"/>
  <c r="C1052"/>
  <c r="C1053"/>
  <c r="C1054"/>
  <c r="C1055"/>
  <c r="C1056"/>
  <c r="C1057"/>
  <c r="C1058"/>
  <c r="C1059"/>
  <c r="C1060"/>
  <c r="C1061"/>
  <c r="C1062"/>
  <c r="C1063"/>
  <c r="C1064"/>
  <c r="C1065"/>
  <c r="C1066"/>
  <c r="C1067"/>
  <c r="C1068"/>
  <c r="C1069"/>
  <c r="C1070"/>
  <c r="C1071"/>
  <c r="C1072"/>
  <c r="C1073"/>
  <c r="C1074"/>
  <c r="C1075"/>
  <c r="C1076"/>
  <c r="C1077"/>
  <c r="C1078"/>
  <c r="C1079"/>
  <c r="C1080"/>
  <c r="C1081"/>
  <c r="C1082"/>
  <c r="C1083"/>
  <c r="C1084"/>
  <c r="C1085"/>
  <c r="C1086"/>
  <c r="C1087"/>
  <c r="C1088"/>
  <c r="C1089"/>
  <c r="C1090"/>
  <c r="C1091"/>
  <c r="C1092"/>
  <c r="C1093"/>
  <c r="C1094"/>
  <c r="C1095"/>
  <c r="C1096"/>
  <c r="C1097"/>
  <c r="C1098"/>
  <c r="C1099"/>
  <c r="C1100"/>
  <c r="C1101"/>
  <c r="C1102"/>
  <c r="C1103"/>
  <c r="C1104"/>
  <c r="C1105"/>
  <c r="C1106"/>
  <c r="C1107"/>
  <c r="C1108"/>
  <c r="C1109"/>
  <c r="C1110"/>
  <c r="C1111"/>
  <c r="C1112"/>
  <c r="C1113"/>
  <c r="C1114"/>
  <c r="C1115"/>
  <c r="C1116"/>
  <c r="C1117"/>
  <c r="C1118"/>
  <c r="C1119"/>
  <c r="C1120"/>
  <c r="C1121"/>
  <c r="C1122"/>
  <c r="C1123"/>
  <c r="C1124"/>
  <c r="C1125"/>
  <c r="C1126"/>
  <c r="C1127"/>
  <c r="C1128"/>
  <c r="C1129"/>
  <c r="C1130"/>
  <c r="C1131"/>
  <c r="C1132"/>
  <c r="C1133"/>
  <c r="C1134"/>
  <c r="C1135"/>
  <c r="C1136"/>
  <c r="C1137"/>
  <c r="C1138"/>
  <c r="C1139"/>
  <c r="C1140"/>
  <c r="C1141"/>
  <c r="C1142"/>
  <c r="C1143"/>
  <c r="C1144"/>
  <c r="C1145"/>
  <c r="C1146"/>
  <c r="C1147"/>
  <c r="C1148"/>
  <c r="C1149"/>
  <c r="C1150"/>
  <c r="C1151"/>
  <c r="C1152"/>
  <c r="C1153"/>
  <c r="C1154"/>
  <c r="C1155"/>
  <c r="C1156"/>
  <c r="C1157"/>
  <c r="C1158"/>
  <c r="C1159"/>
  <c r="C1160"/>
  <c r="C1161"/>
  <c r="C1162"/>
  <c r="C1163"/>
  <c r="C1164"/>
  <c r="C1165"/>
  <c r="C1166"/>
  <c r="C1167"/>
  <c r="C1168"/>
  <c r="C1169"/>
  <c r="C1170"/>
  <c r="C1171"/>
  <c r="C1172"/>
  <c r="C1173"/>
  <c r="C1174"/>
  <c r="C1175"/>
  <c r="C1176"/>
  <c r="C1177"/>
  <c r="C1178"/>
  <c r="C1179"/>
  <c r="C1180"/>
  <c r="C1181"/>
  <c r="C1182"/>
  <c r="C1183"/>
  <c r="C1184"/>
  <c r="C1185"/>
  <c r="C1186"/>
  <c r="C1187"/>
  <c r="C1188"/>
  <c r="C1189"/>
  <c r="C1190"/>
  <c r="C1191"/>
  <c r="C1192"/>
  <c r="C1193"/>
  <c r="C1194"/>
  <c r="C1195"/>
  <c r="C1196"/>
  <c r="C1197"/>
  <c r="C1198"/>
  <c r="C1199"/>
  <c r="C1200"/>
  <c r="C1201"/>
  <c r="C1202"/>
  <c r="C1203"/>
  <c r="C1204"/>
  <c r="C1205"/>
  <c r="C1206"/>
  <c r="C1207"/>
  <c r="C1208"/>
  <c r="C1209"/>
  <c r="C1210"/>
  <c r="C1211"/>
  <c r="C1212"/>
  <c r="C1213"/>
  <c r="C1214"/>
  <c r="C1215"/>
  <c r="C1216"/>
  <c r="C1217"/>
  <c r="C1218"/>
  <c r="C1219"/>
  <c r="C1220"/>
  <c r="C1221"/>
  <c r="C1222"/>
  <c r="C1223"/>
  <c r="C1224"/>
  <c r="C1225"/>
  <c r="C1226"/>
  <c r="C1227"/>
  <c r="C1228"/>
  <c r="C1229"/>
  <c r="C1230"/>
  <c r="C1231"/>
  <c r="C1232"/>
  <c r="C1233"/>
  <c r="C1234"/>
  <c r="C1235"/>
  <c r="C1236"/>
  <c r="C1237"/>
  <c r="C1238"/>
  <c r="C1239"/>
  <c r="C1240"/>
  <c r="C1241"/>
  <c r="C1242"/>
  <c r="C1243"/>
  <c r="C1244"/>
  <c r="C1245"/>
  <c r="C1246"/>
  <c r="C1247"/>
  <c r="C1248"/>
  <c r="C1249"/>
  <c r="C1250"/>
  <c r="C1251"/>
  <c r="C1252"/>
  <c r="C1253"/>
  <c r="C1254"/>
  <c r="C1255"/>
  <c r="C1256"/>
  <c r="C1257"/>
  <c r="C1258"/>
  <c r="C1259"/>
  <c r="C1260"/>
  <c r="C1261"/>
  <c r="C1262"/>
  <c r="C1263"/>
  <c r="C1264"/>
  <c r="C1265"/>
  <c r="C1266"/>
  <c r="C1267"/>
  <c r="C1268"/>
  <c r="C1269"/>
  <c r="C1270"/>
  <c r="C1271"/>
  <c r="C1272"/>
  <c r="C1273"/>
  <c r="C1274"/>
  <c r="C1275"/>
  <c r="C1276"/>
  <c r="C1277"/>
  <c r="C1278"/>
  <c r="C1279"/>
  <c r="C1280"/>
  <c r="C1281"/>
  <c r="C1282"/>
  <c r="C1283"/>
  <c r="C1284"/>
  <c r="C1285"/>
  <c r="C1286"/>
  <c r="C1287"/>
  <c r="C1288"/>
  <c r="C1289"/>
  <c r="C1290"/>
  <c r="C1291"/>
  <c r="C1292"/>
  <c r="C1293"/>
  <c r="C1294"/>
  <c r="C1295"/>
  <c r="C1296"/>
  <c r="C1297"/>
  <c r="C1298"/>
  <c r="C1299"/>
  <c r="C1300"/>
  <c r="C1301"/>
  <c r="C1302"/>
  <c r="C1303"/>
  <c r="C1304"/>
  <c r="C1305"/>
  <c r="C1306"/>
  <c r="C1307"/>
  <c r="C1308"/>
  <c r="C1309"/>
  <c r="C1310"/>
  <c r="C1311"/>
  <c r="C1312"/>
  <c r="C1313"/>
  <c r="C1314"/>
  <c r="C1315"/>
  <c r="C1316"/>
  <c r="C1317"/>
  <c r="C1318"/>
  <c r="C1319"/>
  <c r="C1320"/>
  <c r="C1321"/>
  <c r="C1322"/>
  <c r="C1323"/>
  <c r="C1324"/>
  <c r="C1325"/>
  <c r="C1326"/>
  <c r="C1327"/>
  <c r="C1328"/>
  <c r="C1329"/>
  <c r="C1330"/>
  <c r="C1331"/>
  <c r="C1332"/>
  <c r="C1333"/>
  <c r="C1334"/>
  <c r="C1335"/>
  <c r="C1336"/>
  <c r="C1337"/>
  <c r="C1338"/>
  <c r="C1339"/>
  <c r="C1340"/>
  <c r="C1341"/>
  <c r="C1342"/>
  <c r="C1343"/>
  <c r="C1344"/>
  <c r="C1345"/>
  <c r="C1346"/>
  <c r="C1347"/>
  <c r="C1348"/>
  <c r="C1349"/>
  <c r="C1350"/>
  <c r="C1351"/>
  <c r="C1352"/>
  <c r="C1353"/>
  <c r="C1354"/>
  <c r="C1355"/>
  <c r="C1356"/>
  <c r="C1357"/>
  <c r="C1358"/>
  <c r="C1359"/>
  <c r="C1360"/>
  <c r="C1361"/>
  <c r="C1362"/>
  <c r="C1363"/>
  <c r="C1364"/>
  <c r="C1365"/>
  <c r="C1366"/>
  <c r="C1367"/>
  <c r="C1368"/>
  <c r="C1369"/>
  <c r="C1370"/>
  <c r="C1371"/>
  <c r="C1372"/>
  <c r="C1373"/>
  <c r="C1374"/>
  <c r="C1375"/>
  <c r="C1376"/>
  <c r="C1377"/>
  <c r="C1378"/>
  <c r="C1379"/>
  <c r="C1380"/>
  <c r="C1381"/>
  <c r="C1382"/>
  <c r="C1383"/>
  <c r="C1384"/>
  <c r="C1385"/>
  <c r="C1386"/>
  <c r="C1387"/>
  <c r="C1388"/>
  <c r="C1389"/>
  <c r="C1390"/>
  <c r="C1391"/>
  <c r="C1392"/>
  <c r="C1393"/>
  <c r="C1394"/>
  <c r="C1395"/>
  <c r="C1396"/>
  <c r="C1397"/>
  <c r="C1398"/>
  <c r="C1399"/>
  <c r="C1400"/>
  <c r="C1401"/>
  <c r="C1402"/>
  <c r="C1403"/>
  <c r="C1404"/>
  <c r="C1405"/>
  <c r="C1406"/>
  <c r="C1407"/>
  <c r="C1408"/>
  <c r="C1409"/>
  <c r="C1410"/>
  <c r="C1411"/>
  <c r="C1412"/>
  <c r="C1413"/>
  <c r="C1414"/>
  <c r="C1415"/>
  <c r="C1416"/>
  <c r="C1417"/>
  <c r="C1418"/>
  <c r="C1419"/>
  <c r="C1420"/>
  <c r="C1421"/>
  <c r="C1422"/>
  <c r="C1423"/>
  <c r="C1424"/>
  <c r="C1425"/>
  <c r="C1426"/>
  <c r="C1427"/>
  <c r="C1428"/>
  <c r="C1429"/>
  <c r="C1430"/>
  <c r="C1431"/>
  <c r="C1432"/>
  <c r="C1433"/>
  <c r="C1434"/>
  <c r="C1435"/>
  <c r="C1436"/>
  <c r="C1437"/>
  <c r="C1438"/>
  <c r="C1439"/>
  <c r="C1440"/>
  <c r="C1441"/>
  <c r="C1442"/>
  <c r="C1443"/>
  <c r="C1444"/>
  <c r="C1445"/>
  <c r="C1446"/>
  <c r="C1447"/>
  <c r="C1448"/>
  <c r="C1449"/>
  <c r="C1450"/>
  <c r="C1451"/>
  <c r="C1452"/>
  <c r="C1453"/>
  <c r="C1454"/>
  <c r="C1455"/>
  <c r="C1456"/>
  <c r="C1457"/>
  <c r="C1458"/>
  <c r="C1459"/>
  <c r="C1460"/>
  <c r="C1461"/>
  <c r="C1462"/>
  <c r="C1463"/>
  <c r="C1464"/>
  <c r="C1465"/>
  <c r="C1466"/>
  <c r="C1467"/>
  <c r="C1468"/>
  <c r="C1469"/>
  <c r="C1470"/>
  <c r="C1471"/>
  <c r="C1472"/>
  <c r="C1473"/>
  <c r="C1474"/>
  <c r="C1475"/>
  <c r="C1476"/>
  <c r="C1477"/>
  <c r="C1478"/>
  <c r="C1479"/>
  <c r="C1480"/>
  <c r="C1481"/>
  <c r="C1482"/>
  <c r="C1483"/>
  <c r="C1484"/>
  <c r="C1485"/>
  <c r="C1486"/>
  <c r="C1487"/>
  <c r="C1488"/>
  <c r="C1489"/>
  <c r="C1490"/>
  <c r="C1491"/>
  <c r="C1492"/>
  <c r="C1493"/>
  <c r="C1494"/>
  <c r="C1495"/>
  <c r="C1496"/>
  <c r="C1497"/>
  <c r="C1498"/>
  <c r="C1499"/>
  <c r="C1500"/>
  <c r="C1501"/>
  <c r="C1502"/>
  <c r="C1503"/>
  <c r="C1504"/>
  <c r="C1505"/>
  <c r="C1506"/>
  <c r="C1507"/>
  <c r="C1508"/>
  <c r="C1509"/>
  <c r="C1510"/>
  <c r="C1511"/>
  <c r="C1512"/>
  <c r="C1513"/>
  <c r="C1514"/>
  <c r="C1515"/>
  <c r="C1516"/>
  <c r="C1517"/>
  <c r="C1518"/>
  <c r="C1519"/>
  <c r="C1520"/>
  <c r="C1521"/>
  <c r="C1522"/>
  <c r="C1523"/>
  <c r="C1524"/>
  <c r="C1525"/>
  <c r="C1526"/>
  <c r="C1527"/>
  <c r="C1528"/>
  <c r="C1529"/>
  <c r="C1530"/>
  <c r="C1531"/>
  <c r="C1532"/>
  <c r="C1533"/>
  <c r="C1534"/>
  <c r="C1535"/>
  <c r="C1536"/>
  <c r="C1537"/>
  <c r="C1538"/>
  <c r="C1539"/>
  <c r="C1540"/>
  <c r="C1541"/>
  <c r="C1542"/>
  <c r="C1543"/>
  <c r="C1544"/>
  <c r="C1545"/>
  <c r="C1546"/>
  <c r="C1547"/>
  <c r="C1548"/>
  <c r="C1549"/>
  <c r="C1550"/>
  <c r="C1551"/>
  <c r="C1552"/>
  <c r="C1553"/>
  <c r="C1554"/>
  <c r="C1555"/>
  <c r="C1556"/>
  <c r="C1557"/>
  <c r="C1558"/>
  <c r="C1559"/>
  <c r="C1560"/>
  <c r="C1561"/>
  <c r="C1562"/>
  <c r="C1563"/>
  <c r="C1564"/>
  <c r="C1565"/>
  <c r="C1566"/>
  <c r="C1567"/>
  <c r="C1568"/>
  <c r="C1569"/>
  <c r="C1570"/>
  <c r="C1571"/>
  <c r="C1572"/>
  <c r="C1573"/>
  <c r="C1574"/>
  <c r="C1575"/>
  <c r="C1576"/>
  <c r="C1577"/>
  <c r="C1578"/>
  <c r="C1579"/>
  <c r="C1580"/>
  <c r="C1581"/>
  <c r="C1582"/>
  <c r="C1583"/>
  <c r="C1584"/>
  <c r="C1585"/>
  <c r="C1586"/>
  <c r="C1587"/>
  <c r="C1588"/>
  <c r="C1589"/>
  <c r="C1590"/>
  <c r="C1591"/>
  <c r="C1592"/>
  <c r="C1593"/>
  <c r="C1594"/>
  <c r="C1595"/>
  <c r="C1596"/>
  <c r="C1597"/>
  <c r="C1598"/>
  <c r="C1599"/>
  <c r="C1600"/>
  <c r="C1601"/>
  <c r="C1602"/>
  <c r="C1603"/>
  <c r="C1604"/>
  <c r="C1605"/>
  <c r="C1606"/>
  <c r="C1607"/>
  <c r="C1608"/>
  <c r="C1609"/>
  <c r="C1610"/>
  <c r="C1611"/>
  <c r="C1612"/>
  <c r="C1613"/>
  <c r="C1614"/>
  <c r="C1615"/>
  <c r="C1616"/>
  <c r="C1617"/>
  <c r="C1618"/>
  <c r="C1619"/>
  <c r="C1620"/>
  <c r="C1621"/>
  <c r="C1622"/>
  <c r="C1623"/>
  <c r="C1624"/>
  <c r="C1625"/>
  <c r="C1626"/>
  <c r="C1627"/>
  <c r="C1628"/>
  <c r="C1629"/>
  <c r="C1630"/>
  <c r="C1631"/>
  <c r="C1632"/>
  <c r="C1633"/>
  <c r="C1634"/>
  <c r="C1635"/>
  <c r="C1636"/>
  <c r="C1637"/>
  <c r="C1638"/>
  <c r="C1639"/>
  <c r="C1640"/>
  <c r="C1641"/>
  <c r="C1642"/>
  <c r="C1643"/>
  <c r="C1644"/>
  <c r="C1645"/>
  <c r="C1646"/>
  <c r="C1647"/>
  <c r="C1648"/>
  <c r="C1649"/>
  <c r="C1650"/>
  <c r="C1651"/>
  <c r="C1652"/>
  <c r="C1653"/>
  <c r="C1654"/>
  <c r="C1655"/>
  <c r="C1656"/>
  <c r="C1657"/>
  <c r="C1658"/>
  <c r="C1659"/>
  <c r="C1660"/>
  <c r="C1661"/>
  <c r="C1662"/>
  <c r="C1663"/>
  <c r="C1664"/>
  <c r="C1665"/>
  <c r="C1666"/>
  <c r="C1667"/>
  <c r="C1668"/>
  <c r="C1669"/>
  <c r="C1670"/>
  <c r="C1671"/>
  <c r="C1672"/>
  <c r="C1673"/>
  <c r="C1674"/>
  <c r="C1675"/>
  <c r="C1676"/>
  <c r="C1677"/>
  <c r="C1678"/>
  <c r="C1679"/>
  <c r="C1680"/>
  <c r="C1681"/>
  <c r="C1682"/>
  <c r="C1683"/>
  <c r="C1684"/>
  <c r="C1685"/>
  <c r="C1686"/>
  <c r="C1687"/>
  <c r="C1688"/>
  <c r="C1689"/>
  <c r="C1690"/>
  <c r="C1691"/>
  <c r="C1692"/>
  <c r="C1693"/>
  <c r="C1694"/>
  <c r="C1695"/>
  <c r="C1696"/>
  <c r="C1697"/>
  <c r="C1698"/>
  <c r="C1699"/>
  <c r="C1700"/>
  <c r="C1701"/>
  <c r="C1702"/>
  <c r="C1703"/>
  <c r="C1704"/>
  <c r="C1705"/>
  <c r="C1706"/>
  <c r="C1707"/>
  <c r="C1708"/>
  <c r="C1709"/>
  <c r="C1710"/>
  <c r="C1711"/>
  <c r="C1712"/>
  <c r="C1713"/>
  <c r="C1714"/>
  <c r="C1715"/>
  <c r="C1716"/>
  <c r="C1717"/>
  <c r="C1718"/>
  <c r="C1719"/>
  <c r="C1720"/>
  <c r="C1721"/>
  <c r="C1722"/>
  <c r="C1723"/>
  <c r="C1724"/>
  <c r="C1725"/>
  <c r="C1726"/>
  <c r="C1727"/>
  <c r="C1728"/>
  <c r="C1729"/>
  <c r="C1730"/>
  <c r="C1731"/>
  <c r="C1732"/>
  <c r="C1733"/>
  <c r="C1734"/>
  <c r="C1735"/>
  <c r="C1736"/>
  <c r="C1737"/>
  <c r="C1738"/>
  <c r="C1739"/>
  <c r="C1740"/>
  <c r="C1741"/>
  <c r="C1742"/>
  <c r="C1743"/>
  <c r="C1744"/>
  <c r="C1745"/>
  <c r="C1746"/>
  <c r="C1747"/>
  <c r="C1748"/>
  <c r="C1749"/>
  <c r="C1750"/>
  <c r="C1751"/>
  <c r="C1752"/>
  <c r="C1753"/>
  <c r="C1754"/>
  <c r="C1755"/>
  <c r="C1756"/>
  <c r="C1757"/>
  <c r="C1758"/>
  <c r="C1759"/>
  <c r="C1760"/>
  <c r="C1761"/>
  <c r="C1762"/>
  <c r="C1763"/>
  <c r="C1764"/>
  <c r="C1765"/>
  <c r="C1766"/>
  <c r="C1767"/>
  <c r="C1768"/>
  <c r="C1769"/>
  <c r="C1770"/>
  <c r="C1771"/>
  <c r="C1772"/>
  <c r="C1773"/>
  <c r="C1774"/>
  <c r="C1775"/>
  <c r="C1776"/>
  <c r="C1777"/>
  <c r="C1778"/>
  <c r="C1779"/>
  <c r="C1780"/>
  <c r="C1781"/>
  <c r="C1782"/>
  <c r="C1783"/>
  <c r="C1784"/>
  <c r="C1785"/>
  <c r="C1786"/>
  <c r="C1787"/>
  <c r="C1788"/>
  <c r="C1789"/>
  <c r="C1790"/>
  <c r="C1791"/>
  <c r="C1792"/>
  <c r="C1793"/>
  <c r="C1794"/>
  <c r="C1795"/>
  <c r="C1796"/>
  <c r="C1797"/>
  <c r="C1798"/>
  <c r="C1799"/>
  <c r="C1800"/>
  <c r="C1801"/>
  <c r="C1802"/>
  <c r="C1803"/>
  <c r="C1804"/>
  <c r="C1805"/>
  <c r="C1806"/>
  <c r="C1807"/>
  <c r="C1808"/>
  <c r="C1809"/>
  <c r="C1810"/>
  <c r="C1811"/>
  <c r="C1812"/>
  <c r="C1813"/>
  <c r="C1814"/>
  <c r="C1815"/>
  <c r="C1816"/>
  <c r="C1817"/>
  <c r="C1818"/>
  <c r="C1819"/>
  <c r="C1820"/>
  <c r="C1821"/>
  <c r="C1822"/>
  <c r="C1823"/>
  <c r="C1824"/>
  <c r="C1825"/>
  <c r="C1826"/>
  <c r="C1827"/>
  <c r="C1828"/>
  <c r="C1829"/>
  <c r="C1830"/>
  <c r="C1831"/>
  <c r="C1832"/>
  <c r="C1833"/>
  <c r="C1834"/>
  <c r="C1835"/>
  <c r="C1836"/>
  <c r="C1837"/>
  <c r="C1838"/>
  <c r="C1839"/>
  <c r="C1840"/>
  <c r="C1841"/>
  <c r="C1842"/>
  <c r="C1843"/>
  <c r="C1844"/>
  <c r="C1845"/>
  <c r="C1846"/>
  <c r="C1847"/>
  <c r="C1848"/>
  <c r="C1849"/>
  <c r="C1850"/>
  <c r="C1851"/>
  <c r="C1852"/>
  <c r="C1853"/>
  <c r="C1854"/>
  <c r="C1855"/>
  <c r="C1856"/>
  <c r="C1857"/>
  <c r="C1858"/>
  <c r="C1859"/>
  <c r="C1860"/>
  <c r="C1861"/>
  <c r="C1862"/>
  <c r="C1863"/>
  <c r="C1864"/>
  <c r="C1865"/>
  <c r="C1866"/>
  <c r="C1867"/>
  <c r="C1868"/>
  <c r="C1869"/>
  <c r="C1870"/>
  <c r="C1871"/>
  <c r="C1872"/>
  <c r="C1873"/>
  <c r="C1874"/>
  <c r="C1875"/>
  <c r="C1876"/>
  <c r="C1877"/>
  <c r="C1878"/>
  <c r="C1879"/>
  <c r="C1880"/>
  <c r="C1881"/>
  <c r="C1882"/>
  <c r="C1883"/>
  <c r="C1884"/>
  <c r="C1885"/>
  <c r="C1886"/>
  <c r="C1887"/>
  <c r="C1888"/>
  <c r="C1889"/>
  <c r="C1890"/>
  <c r="C1891"/>
  <c r="C1892"/>
  <c r="C1893"/>
  <c r="C1894"/>
  <c r="C1895"/>
  <c r="C1896"/>
  <c r="C1897"/>
  <c r="C1898"/>
  <c r="C1899"/>
  <c r="C1900"/>
  <c r="C1901"/>
  <c r="C1902"/>
  <c r="C1903"/>
  <c r="C1904"/>
  <c r="C1905"/>
  <c r="C1906"/>
  <c r="C1907"/>
  <c r="C1908"/>
  <c r="C1909"/>
  <c r="C1910"/>
  <c r="C1911"/>
  <c r="C1912"/>
  <c r="C1913"/>
  <c r="C1914"/>
  <c r="C1915"/>
  <c r="C1916"/>
  <c r="C1917"/>
  <c r="C1918"/>
  <c r="C1919"/>
  <c r="C1920"/>
  <c r="C1921"/>
  <c r="C1922"/>
  <c r="C1923"/>
  <c r="C1924"/>
  <c r="C1925"/>
  <c r="C1926"/>
  <c r="C1927"/>
  <c r="C1928"/>
  <c r="C1929"/>
  <c r="C1930"/>
  <c r="C1931"/>
  <c r="C1932"/>
  <c r="C1933"/>
  <c r="C1934"/>
  <c r="C1935"/>
  <c r="C1936"/>
  <c r="C1937"/>
  <c r="C1938"/>
  <c r="C1939"/>
  <c r="C1940"/>
  <c r="C1941"/>
  <c r="C1942"/>
  <c r="C1943"/>
  <c r="C1944"/>
  <c r="C1945"/>
  <c r="C1946"/>
  <c r="C1947"/>
  <c r="C1948"/>
  <c r="C1949"/>
  <c r="C1950"/>
  <c r="C1951"/>
  <c r="C1952"/>
  <c r="C1953"/>
  <c r="C1954"/>
  <c r="C1955"/>
  <c r="C1956"/>
  <c r="C1957"/>
  <c r="C1958"/>
  <c r="C1959"/>
  <c r="C1960"/>
  <c r="C1961"/>
  <c r="C1962"/>
  <c r="C1963"/>
  <c r="C1964"/>
  <c r="C1965"/>
  <c r="C1966"/>
  <c r="C1967"/>
  <c r="C1968"/>
  <c r="C1969"/>
  <c r="C1970"/>
  <c r="C1971"/>
  <c r="C1972"/>
  <c r="C1973"/>
  <c r="C1974"/>
  <c r="C1975"/>
  <c r="C1976"/>
  <c r="C1977"/>
  <c r="C1978"/>
  <c r="C1979"/>
  <c r="C1980"/>
  <c r="C1981"/>
  <c r="C1982"/>
  <c r="C1983"/>
  <c r="C1984"/>
  <c r="C1985"/>
  <c r="C1986"/>
  <c r="C1987"/>
  <c r="C1988"/>
  <c r="C1989"/>
  <c r="C1990"/>
  <c r="C1991"/>
  <c r="C1992"/>
  <c r="C1993"/>
  <c r="C1994"/>
  <c r="C1995"/>
  <c r="C1996"/>
  <c r="C1997"/>
  <c r="C1998"/>
  <c r="C1999"/>
  <c r="C2000"/>
  <c r="C2001"/>
  <c r="C2002"/>
  <c r="C2003"/>
  <c r="C2004"/>
  <c r="C2005"/>
  <c r="C2006"/>
  <c r="C2007"/>
  <c r="C2008"/>
  <c r="C2009"/>
  <c r="C2010"/>
  <c r="C2011"/>
  <c r="C2012"/>
  <c r="C2013"/>
  <c r="C2014"/>
  <c r="C2015"/>
  <c r="C2016"/>
  <c r="C2017"/>
  <c r="C2018"/>
  <c r="C2019"/>
  <c r="C2020"/>
  <c r="C2021"/>
  <c r="C2022"/>
  <c r="C2023"/>
  <c r="C2024"/>
  <c r="C2025"/>
  <c r="C2026"/>
  <c r="C2027"/>
  <c r="C2028"/>
  <c r="C2029"/>
  <c r="C2030"/>
  <c r="C2031"/>
  <c r="C2032"/>
  <c r="C2033"/>
  <c r="C2034"/>
  <c r="C2035"/>
  <c r="C2036"/>
  <c r="C2037"/>
  <c r="C2038"/>
  <c r="C2039"/>
  <c r="C2040"/>
  <c r="C2041"/>
  <c r="C2042"/>
  <c r="C2043"/>
  <c r="C2044"/>
  <c r="C2045"/>
  <c r="C2046"/>
  <c r="C2047"/>
  <c r="C2048"/>
  <c r="C2049"/>
  <c r="C2050"/>
  <c r="C2051"/>
  <c r="C2052"/>
  <c r="C2053"/>
  <c r="C2054"/>
  <c r="C2055"/>
  <c r="C2056"/>
  <c r="C2057"/>
  <c r="C2058"/>
  <c r="C2059"/>
  <c r="C2060"/>
  <c r="C2061"/>
  <c r="C2062"/>
  <c r="C2063"/>
  <c r="C2064"/>
  <c r="C2065"/>
  <c r="C2066"/>
  <c r="C2067"/>
  <c r="C2068"/>
  <c r="C2069"/>
  <c r="C2070"/>
  <c r="C2071"/>
  <c r="C2072"/>
  <c r="C2073"/>
  <c r="C2074"/>
  <c r="C2075"/>
  <c r="C2076"/>
  <c r="C2077"/>
  <c r="C2078"/>
  <c r="C2079"/>
  <c r="C2080"/>
  <c r="C2081"/>
  <c r="C2082"/>
  <c r="C2083"/>
  <c r="C2084"/>
  <c r="C2085"/>
  <c r="C2086"/>
  <c r="C2087"/>
  <c r="C2088"/>
  <c r="C2089"/>
  <c r="C2090"/>
  <c r="C2091"/>
  <c r="C2092"/>
  <c r="C2093"/>
  <c r="C2094"/>
  <c r="C2095"/>
  <c r="C2096"/>
  <c r="C2097"/>
  <c r="C2098"/>
  <c r="C2099"/>
  <c r="C2100"/>
  <c r="C2101"/>
  <c r="C2102"/>
  <c r="C2103"/>
  <c r="C2104"/>
  <c r="C2105"/>
  <c r="C2106"/>
  <c r="C2107"/>
  <c r="C2108"/>
  <c r="C2109"/>
  <c r="C2110"/>
  <c r="C2111"/>
  <c r="C2112"/>
  <c r="C2113"/>
  <c r="C2114"/>
  <c r="C2115"/>
  <c r="C2116"/>
  <c r="C2117"/>
  <c r="C2118"/>
  <c r="C2119"/>
  <c r="C2120"/>
  <c r="C2121"/>
  <c r="C2122"/>
  <c r="C2123"/>
  <c r="C2124"/>
  <c r="C2125"/>
  <c r="C2126"/>
  <c r="C2127"/>
  <c r="C2128"/>
  <c r="C2129"/>
  <c r="C2130"/>
  <c r="C2131"/>
  <c r="C2132"/>
  <c r="C2133"/>
  <c r="C2134"/>
  <c r="C2135"/>
  <c r="C2136"/>
  <c r="C2137"/>
  <c r="C2138"/>
  <c r="C2139"/>
  <c r="C2140"/>
  <c r="C2141"/>
  <c r="C2142"/>
  <c r="C2143"/>
  <c r="C2144"/>
  <c r="C2145"/>
  <c r="C2146"/>
  <c r="C2147"/>
  <c r="C2148"/>
  <c r="C2149"/>
  <c r="C2150"/>
  <c r="C2151"/>
  <c r="C2152"/>
  <c r="C2153"/>
  <c r="C2154"/>
  <c r="C2155"/>
  <c r="C2156"/>
  <c r="C2157"/>
  <c r="C2158"/>
  <c r="C2159"/>
  <c r="C2160"/>
  <c r="C2161"/>
  <c r="C2162"/>
  <c r="C2163"/>
  <c r="C2164"/>
  <c r="C2165"/>
  <c r="C2166"/>
  <c r="C2167"/>
  <c r="C2168"/>
  <c r="C2169"/>
  <c r="C2170"/>
  <c r="C2171"/>
  <c r="C2172"/>
  <c r="C2173"/>
  <c r="C2174"/>
  <c r="C2175"/>
  <c r="C2176"/>
  <c r="C2177"/>
  <c r="C2178"/>
  <c r="C2179"/>
  <c r="C2180"/>
  <c r="C2181"/>
  <c r="C2182"/>
  <c r="C2183"/>
  <c r="C2184"/>
  <c r="C2185"/>
  <c r="C2186"/>
  <c r="C2187"/>
  <c r="C2188"/>
  <c r="C2189"/>
  <c r="C2190"/>
  <c r="C2191"/>
  <c r="C2192"/>
  <c r="C2193"/>
  <c r="C2194"/>
  <c r="C2195"/>
  <c r="C2196"/>
  <c r="C2197"/>
  <c r="C2198"/>
  <c r="C2199"/>
  <c r="C2200"/>
  <c r="C2201"/>
  <c r="C2202"/>
  <c r="C2203"/>
  <c r="C2204"/>
  <c r="C2205"/>
  <c r="C2206"/>
  <c r="C2207"/>
  <c r="C2208"/>
  <c r="C2209"/>
  <c r="C2210"/>
  <c r="C2211"/>
  <c r="C2212"/>
  <c r="C2213"/>
  <c r="C2214"/>
  <c r="C2215"/>
  <c r="C2216"/>
  <c r="C2217"/>
  <c r="C2218"/>
  <c r="C2219"/>
  <c r="C2220"/>
  <c r="C2221"/>
  <c r="C2222"/>
  <c r="C2223"/>
  <c r="C2224"/>
  <c r="C2225"/>
  <c r="C2226"/>
  <c r="C2227"/>
  <c r="C2228"/>
  <c r="C2229"/>
  <c r="C2230"/>
  <c r="C2231"/>
  <c r="C2232"/>
  <c r="C2233"/>
  <c r="C2234"/>
  <c r="C2235"/>
  <c r="C2236"/>
  <c r="C2237"/>
  <c r="C2238"/>
  <c r="C2239"/>
  <c r="C2240"/>
  <c r="C2241"/>
  <c r="C2242"/>
  <c r="C2243"/>
  <c r="C2244"/>
  <c r="C2245"/>
  <c r="C2246"/>
  <c r="C2247"/>
  <c r="C2248"/>
  <c r="C2249"/>
  <c r="C2250"/>
  <c r="C2251"/>
  <c r="C2252"/>
  <c r="C2253"/>
  <c r="C2254"/>
  <c r="C2255"/>
  <c r="C2256"/>
  <c r="C2257"/>
  <c r="C2258"/>
  <c r="C2259"/>
  <c r="C2260"/>
  <c r="C2261"/>
  <c r="C2262"/>
  <c r="C2263"/>
  <c r="C2264"/>
  <c r="C2265"/>
  <c r="C2266"/>
  <c r="C2267"/>
  <c r="C2268"/>
  <c r="C2269"/>
  <c r="C2270"/>
  <c r="C2271"/>
  <c r="C2272"/>
  <c r="C2273"/>
  <c r="C2274"/>
  <c r="C2275"/>
  <c r="C2276"/>
  <c r="C2277"/>
  <c r="C2278"/>
  <c r="C2279"/>
  <c r="C2280"/>
  <c r="C2281"/>
  <c r="C2282"/>
  <c r="C2283"/>
  <c r="C2284"/>
  <c r="C2285"/>
  <c r="C2286"/>
  <c r="C2287"/>
  <c r="C2288"/>
  <c r="C2289"/>
  <c r="C2290"/>
  <c r="C2291"/>
  <c r="C2292"/>
  <c r="C2293"/>
  <c r="C2294"/>
  <c r="C2295"/>
  <c r="C2296"/>
  <c r="C2297"/>
  <c r="C2298"/>
  <c r="C2299"/>
  <c r="C2300"/>
  <c r="C2301"/>
  <c r="C2302"/>
  <c r="C2303"/>
  <c r="C2304"/>
  <c r="C2305"/>
  <c r="C2306"/>
  <c r="C2307"/>
  <c r="C2308"/>
  <c r="C2309"/>
  <c r="C2310"/>
  <c r="C2311"/>
  <c r="C2312"/>
  <c r="C2313"/>
  <c r="C2314"/>
  <c r="C2315"/>
  <c r="C2316"/>
  <c r="C2317"/>
  <c r="C2318"/>
  <c r="C2319"/>
  <c r="C2320"/>
  <c r="C2321"/>
  <c r="C2322"/>
  <c r="C2323"/>
  <c r="C2324"/>
  <c r="C2325"/>
  <c r="C2326"/>
  <c r="C2327"/>
  <c r="C2328"/>
  <c r="C2329"/>
  <c r="C2330"/>
  <c r="C2331"/>
  <c r="C2332"/>
  <c r="C2333"/>
  <c r="C2334"/>
  <c r="C2335"/>
  <c r="C2336"/>
  <c r="C2337"/>
  <c r="C2338"/>
  <c r="C2339"/>
  <c r="C2340"/>
  <c r="C2341"/>
  <c r="C2342"/>
  <c r="C2343"/>
  <c r="C2344"/>
  <c r="C2345"/>
  <c r="C2346"/>
  <c r="C2347"/>
  <c r="C2348"/>
  <c r="C2349"/>
  <c r="C2350"/>
  <c r="C2351"/>
  <c r="C2352"/>
  <c r="C2353"/>
  <c r="C2354"/>
  <c r="C2355"/>
  <c r="C2356"/>
  <c r="C2357"/>
  <c r="C2358"/>
  <c r="C2359"/>
  <c r="C2360"/>
  <c r="C2361"/>
  <c r="C2362"/>
  <c r="C2363"/>
  <c r="C2364"/>
  <c r="C2365"/>
  <c r="C2366"/>
  <c r="C2367"/>
  <c r="C2368"/>
  <c r="C2369"/>
  <c r="C2370"/>
  <c r="C2371"/>
  <c r="C2372"/>
  <c r="C2373"/>
  <c r="C2374"/>
  <c r="C2375"/>
  <c r="C2376"/>
  <c r="C2377"/>
  <c r="C2378"/>
  <c r="C2379"/>
  <c r="C2380"/>
  <c r="C2381"/>
  <c r="C2382"/>
  <c r="C2383"/>
  <c r="C2384"/>
  <c r="C2385"/>
  <c r="C2386"/>
  <c r="C2387"/>
  <c r="C2388"/>
  <c r="C2389"/>
  <c r="C2390"/>
  <c r="C2391"/>
  <c r="C2392"/>
  <c r="C2393"/>
  <c r="C2394"/>
  <c r="C2395"/>
  <c r="C2396"/>
  <c r="C2397"/>
  <c r="C2398"/>
  <c r="C2399"/>
  <c r="C2400"/>
  <c r="C2401"/>
  <c r="C2402"/>
  <c r="C2403"/>
  <c r="C2404"/>
  <c r="C2405"/>
  <c r="C2406"/>
  <c r="C2407"/>
  <c r="C2408"/>
  <c r="C2409"/>
  <c r="C2410"/>
  <c r="C2411"/>
  <c r="C2412"/>
  <c r="C2413"/>
  <c r="C2414"/>
  <c r="C2415"/>
  <c r="C2416"/>
  <c r="C2417"/>
  <c r="C2418"/>
  <c r="C2419"/>
  <c r="C2420"/>
  <c r="C2421"/>
  <c r="C2422"/>
  <c r="C2423"/>
  <c r="C2424"/>
  <c r="C2425"/>
  <c r="C2426"/>
  <c r="C2427"/>
  <c r="C2428"/>
  <c r="C2429"/>
  <c r="C2430"/>
  <c r="C2431"/>
  <c r="C2432"/>
  <c r="C2433"/>
  <c r="C2434"/>
  <c r="C2435"/>
  <c r="C2436"/>
  <c r="C2437"/>
  <c r="C2438"/>
  <c r="C2439"/>
  <c r="C2440"/>
  <c r="C2441"/>
  <c r="C2442"/>
  <c r="C2443"/>
  <c r="C2444"/>
  <c r="C2445"/>
  <c r="C2446"/>
  <c r="C2447"/>
  <c r="C2448"/>
  <c r="C2449"/>
  <c r="C2450"/>
  <c r="C2451"/>
  <c r="C2452"/>
  <c r="C2453"/>
  <c r="C2454"/>
  <c r="C2455"/>
  <c r="C2456"/>
  <c r="C2457"/>
  <c r="C2458"/>
  <c r="C2459"/>
  <c r="C2460"/>
  <c r="C2461"/>
  <c r="C2462"/>
  <c r="C2463"/>
  <c r="C2464"/>
  <c r="C2465"/>
  <c r="C2466"/>
  <c r="C2467"/>
  <c r="C2468"/>
  <c r="C2469"/>
  <c r="C2470"/>
  <c r="C2471"/>
  <c r="C2472"/>
  <c r="C2473"/>
  <c r="C2474"/>
  <c r="C2475"/>
  <c r="C2476"/>
  <c r="C2477"/>
  <c r="C2478"/>
  <c r="C2479"/>
  <c r="C2480"/>
  <c r="C2481"/>
  <c r="C2482"/>
  <c r="C2483"/>
  <c r="C2484"/>
  <c r="C2485"/>
  <c r="C2486"/>
  <c r="C2487"/>
  <c r="C2488"/>
  <c r="C2489"/>
  <c r="C2490"/>
  <c r="C2491"/>
  <c r="C2492"/>
  <c r="C2493"/>
  <c r="C2494"/>
  <c r="C2495"/>
  <c r="C2496"/>
  <c r="C2497"/>
  <c r="C2498"/>
  <c r="C2499"/>
  <c r="C2500"/>
  <c r="C2501"/>
  <c r="F69" i="6"/>
  <c r="D4" i="5"/>
  <c r="E4"/>
  <c r="B6"/>
  <c r="V6"/>
  <c r="E6"/>
  <c r="B7"/>
  <c r="V7"/>
  <c r="E7"/>
  <c r="B8"/>
  <c r="V8"/>
  <c r="E8"/>
  <c r="B9"/>
  <c r="V9"/>
  <c r="E9"/>
  <c r="B10"/>
  <c r="V10"/>
  <c r="E10"/>
  <c r="B11"/>
  <c r="V11"/>
  <c r="E11"/>
  <c r="B12"/>
  <c r="V12"/>
  <c r="E12"/>
  <c r="B13"/>
  <c r="V13"/>
  <c r="E13"/>
  <c r="B14"/>
  <c r="V14"/>
  <c r="E14"/>
  <c r="B15"/>
  <c r="V15"/>
  <c r="E15"/>
  <c r="B16"/>
  <c r="V16"/>
  <c r="E16"/>
  <c r="B17"/>
  <c r="V17"/>
  <c r="E17"/>
  <c r="B18"/>
  <c r="V18"/>
  <c r="E18"/>
  <c r="B19"/>
  <c r="V19"/>
  <c r="E19"/>
  <c r="B20"/>
  <c r="V20"/>
  <c r="E20"/>
  <c r="B21"/>
  <c r="V21"/>
  <c r="E21"/>
  <c r="B22"/>
  <c r="V22"/>
  <c r="E22"/>
  <c r="B23"/>
  <c r="V23"/>
  <c r="E23"/>
  <c r="B24"/>
  <c r="V24"/>
  <c r="E24"/>
  <c r="B25"/>
  <c r="V25"/>
  <c r="E25"/>
  <c r="B26"/>
  <c r="V26"/>
  <c r="E26"/>
  <c r="B27"/>
  <c r="V27"/>
  <c r="E27"/>
  <c r="B28"/>
  <c r="V28"/>
  <c r="E28"/>
  <c r="B29"/>
  <c r="V29"/>
  <c r="E29"/>
  <c r="B30"/>
  <c r="V30"/>
  <c r="E30"/>
  <c r="B31"/>
  <c r="V31"/>
  <c r="E31"/>
  <c r="B32"/>
  <c r="V32"/>
  <c r="E32"/>
  <c r="B33"/>
  <c r="V33"/>
  <c r="E33"/>
  <c r="B34"/>
  <c r="V34"/>
  <c r="E34"/>
  <c r="B35"/>
  <c r="V35"/>
  <c r="E35"/>
  <c r="B36"/>
  <c r="V36"/>
  <c r="E36"/>
  <c r="B37"/>
  <c r="V37"/>
  <c r="E37"/>
  <c r="B38"/>
  <c r="V38"/>
  <c r="E38"/>
  <c r="B39"/>
  <c r="V39"/>
  <c r="E39"/>
  <c r="B40"/>
  <c r="V40"/>
  <c r="E40"/>
  <c r="B41"/>
  <c r="V41"/>
  <c r="E41"/>
  <c r="B42"/>
  <c r="V42"/>
  <c r="E42"/>
  <c r="B43"/>
  <c r="V43"/>
  <c r="E43"/>
  <c r="B44"/>
  <c r="V44"/>
  <c r="E44"/>
  <c r="B45"/>
  <c r="V45"/>
  <c r="E45"/>
  <c r="B46"/>
  <c r="V46"/>
  <c r="E46"/>
  <c r="B47"/>
  <c r="V47"/>
  <c r="E47"/>
  <c r="B48"/>
  <c r="V48"/>
  <c r="E48"/>
  <c r="B49"/>
  <c r="V49"/>
  <c r="E49"/>
  <c r="B50"/>
  <c r="V50"/>
  <c r="E50"/>
  <c r="B51"/>
  <c r="V51"/>
  <c r="E51"/>
  <c r="B52"/>
  <c r="V52"/>
  <c r="E52"/>
  <c r="B53"/>
  <c r="V53"/>
  <c r="E53"/>
  <c r="B54"/>
  <c r="V54"/>
  <c r="E54"/>
  <c r="B55"/>
  <c r="V55"/>
  <c r="E55"/>
  <c r="B56"/>
  <c r="V56"/>
  <c r="E56"/>
  <c r="B57"/>
  <c r="V57"/>
  <c r="E57"/>
  <c r="B58"/>
  <c r="V58"/>
  <c r="E58"/>
  <c r="B59"/>
  <c r="V59"/>
  <c r="E59"/>
  <c r="B60"/>
  <c r="V60"/>
  <c r="E60"/>
  <c r="B61"/>
  <c r="V61"/>
  <c r="E61"/>
  <c r="B62"/>
  <c r="V62"/>
  <c r="E62"/>
  <c r="B63"/>
  <c r="V63"/>
  <c r="E63"/>
  <c r="B64"/>
  <c r="V64"/>
  <c r="E64"/>
  <c r="B65"/>
  <c r="V65"/>
  <c r="E65"/>
  <c r="B66"/>
  <c r="V66"/>
  <c r="E66"/>
  <c r="B67"/>
  <c r="V67"/>
  <c r="E67"/>
  <c r="B68"/>
  <c r="V68"/>
  <c r="E68"/>
  <c r="B69"/>
  <c r="V69"/>
  <c r="E69"/>
  <c r="B70"/>
  <c r="V70"/>
  <c r="E70"/>
  <c r="B71"/>
  <c r="V71"/>
  <c r="E71"/>
  <c r="B72"/>
  <c r="V72"/>
  <c r="E72"/>
  <c r="B73"/>
  <c r="V73"/>
  <c r="E73"/>
  <c r="B74"/>
  <c r="V74"/>
  <c r="E74"/>
  <c r="B75"/>
  <c r="V75"/>
  <c r="E75"/>
  <c r="B76"/>
  <c r="V76"/>
  <c r="E76"/>
  <c r="B77"/>
  <c r="V77"/>
  <c r="E77"/>
  <c r="B78"/>
  <c r="V78"/>
  <c r="E78"/>
  <c r="B79"/>
  <c r="V79"/>
  <c r="E79"/>
  <c r="B80"/>
  <c r="V80"/>
  <c r="E80"/>
  <c r="B81"/>
  <c r="V81"/>
  <c r="E81"/>
  <c r="B82"/>
  <c r="V82"/>
  <c r="E82"/>
  <c r="B83"/>
  <c r="V83"/>
  <c r="E83"/>
  <c r="B84"/>
  <c r="V84"/>
  <c r="E84"/>
  <c r="B85"/>
  <c r="V85"/>
  <c r="E85"/>
  <c r="B86"/>
  <c r="V86"/>
  <c r="E86"/>
  <c r="B87"/>
  <c r="V87"/>
  <c r="E87"/>
  <c r="B88"/>
  <c r="V88"/>
  <c r="E88"/>
  <c r="B89"/>
  <c r="V89"/>
  <c r="E89"/>
  <c r="B90"/>
  <c r="V90"/>
  <c r="E90"/>
  <c r="B91"/>
  <c r="V91"/>
  <c r="E91"/>
  <c r="B92"/>
  <c r="V92"/>
  <c r="E92"/>
  <c r="B93"/>
  <c r="V93"/>
  <c r="E93"/>
  <c r="B94"/>
  <c r="V94"/>
  <c r="E94"/>
  <c r="B95"/>
  <c r="V95"/>
  <c r="E95"/>
  <c r="B96"/>
  <c r="V96"/>
  <c r="E96"/>
  <c r="B97"/>
  <c r="V97"/>
  <c r="E97"/>
  <c r="B98"/>
  <c r="V98"/>
  <c r="E98"/>
  <c r="B99"/>
  <c r="V99"/>
  <c r="E99"/>
  <c r="B100"/>
  <c r="V100"/>
  <c r="E100"/>
  <c r="B101"/>
  <c r="V101"/>
  <c r="E101"/>
  <c r="B102"/>
  <c r="V102"/>
  <c r="E102"/>
  <c r="B103"/>
  <c r="V103"/>
  <c r="E103"/>
  <c r="B104"/>
  <c r="V104"/>
  <c r="E104"/>
  <c r="B105"/>
  <c r="V105"/>
  <c r="E105"/>
  <c r="B106"/>
  <c r="V106"/>
  <c r="E106"/>
  <c r="B107"/>
  <c r="V107"/>
  <c r="E107"/>
  <c r="B108"/>
  <c r="V108"/>
  <c r="E108"/>
  <c r="B109"/>
  <c r="V109"/>
  <c r="E109"/>
  <c r="B110"/>
  <c r="V110"/>
  <c r="E110"/>
  <c r="B111"/>
  <c r="V111"/>
  <c r="E111"/>
  <c r="B112"/>
  <c r="V112"/>
  <c r="E112"/>
  <c r="B113"/>
  <c r="V113"/>
  <c r="E113"/>
  <c r="B114"/>
  <c r="V114"/>
  <c r="E114"/>
  <c r="B115"/>
  <c r="V115"/>
  <c r="E115"/>
  <c r="V117"/>
  <c r="E117"/>
  <c r="V118"/>
  <c r="E118"/>
  <c r="V119"/>
  <c r="E119"/>
  <c r="V120"/>
  <c r="E120"/>
  <c r="V121"/>
  <c r="E121"/>
  <c r="V122"/>
  <c r="E122"/>
  <c r="V123"/>
  <c r="E123"/>
  <c r="V124"/>
  <c r="E124"/>
  <c r="V125"/>
  <c r="E125"/>
  <c r="V126"/>
  <c r="E126"/>
  <c r="V127"/>
  <c r="E127"/>
  <c r="V128"/>
  <c r="E128"/>
  <c r="V129"/>
  <c r="E129"/>
  <c r="V130"/>
  <c r="E130"/>
  <c r="V131"/>
  <c r="E131"/>
  <c r="V132"/>
  <c r="E132"/>
  <c r="V133"/>
  <c r="E133"/>
  <c r="V134"/>
  <c r="E134"/>
  <c r="V135"/>
  <c r="E135"/>
  <c r="V136"/>
  <c r="E136"/>
  <c r="V137"/>
  <c r="E137"/>
  <c r="V138"/>
  <c r="E138"/>
  <c r="V139"/>
  <c r="E139"/>
  <c r="V140"/>
  <c r="E140"/>
  <c r="V141"/>
  <c r="E141"/>
  <c r="V142"/>
  <c r="E142"/>
  <c r="V143"/>
  <c r="E143"/>
  <c r="V144"/>
  <c r="E144"/>
  <c r="V145"/>
  <c r="E145"/>
  <c r="V146"/>
  <c r="E146"/>
  <c r="V147"/>
  <c r="E147"/>
  <c r="V148"/>
  <c r="E148"/>
  <c r="V149"/>
  <c r="E149"/>
  <c r="V150"/>
  <c r="E150"/>
  <c r="V151"/>
  <c r="E151"/>
  <c r="V152"/>
  <c r="E152"/>
  <c r="V153"/>
  <c r="E153"/>
  <c r="V154"/>
  <c r="E154"/>
  <c r="V155"/>
  <c r="E155"/>
  <c r="V156"/>
  <c r="E156"/>
  <c r="V157"/>
  <c r="E157"/>
  <c r="V158"/>
  <c r="E158"/>
  <c r="V159"/>
  <c r="E159"/>
  <c r="V160"/>
  <c r="E160"/>
  <c r="V161"/>
  <c r="E161"/>
  <c r="V162"/>
  <c r="E162"/>
  <c r="V163"/>
  <c r="E163"/>
  <c r="V164"/>
  <c r="E164"/>
  <c r="V165"/>
  <c r="E165"/>
  <c r="V166"/>
  <c r="E166"/>
  <c r="V167"/>
  <c r="E167"/>
  <c r="V168"/>
  <c r="E168"/>
  <c r="V169"/>
  <c r="E169"/>
  <c r="V170"/>
  <c r="E170"/>
  <c r="V171"/>
  <c r="E171"/>
  <c r="V172"/>
  <c r="E172"/>
  <c r="V173"/>
  <c r="E173"/>
  <c r="V174"/>
  <c r="E174"/>
  <c r="V175"/>
  <c r="E175"/>
  <c r="V176"/>
  <c r="E176"/>
  <c r="V177"/>
  <c r="E177"/>
  <c r="V178"/>
  <c r="E178"/>
  <c r="V179"/>
  <c r="E179"/>
  <c r="V180"/>
  <c r="E180"/>
  <c r="V181"/>
  <c r="E181"/>
  <c r="V182"/>
  <c r="E182"/>
  <c r="V183"/>
  <c r="E183"/>
  <c r="V184"/>
  <c r="E184"/>
  <c r="V185"/>
  <c r="E185"/>
  <c r="V186"/>
  <c r="E186"/>
  <c r="V187"/>
  <c r="E187"/>
  <c r="V188"/>
  <c r="E188"/>
  <c r="V189"/>
  <c r="E189"/>
  <c r="V190"/>
  <c r="E190"/>
  <c r="V191"/>
  <c r="E191"/>
  <c r="V192"/>
  <c r="E192"/>
  <c r="V193"/>
  <c r="E193"/>
  <c r="V194"/>
  <c r="E194"/>
  <c r="V195"/>
  <c r="E195"/>
  <c r="V196"/>
  <c r="E196"/>
  <c r="V197"/>
  <c r="E197"/>
  <c r="V198"/>
  <c r="E198"/>
  <c r="V199"/>
  <c r="E199"/>
  <c r="V200"/>
  <c r="E200"/>
  <c r="V201"/>
  <c r="E201"/>
  <c r="V202"/>
  <c r="E202"/>
  <c r="V203"/>
  <c r="E203"/>
  <c r="V204"/>
  <c r="E204"/>
  <c r="V205"/>
  <c r="E205"/>
  <c r="V206"/>
  <c r="E206"/>
  <c r="V207"/>
  <c r="E207"/>
  <c r="V208"/>
  <c r="E208"/>
  <c r="V209"/>
  <c r="E209"/>
  <c r="V210"/>
  <c r="E210"/>
  <c r="V211"/>
  <c r="E211"/>
  <c r="V212"/>
  <c r="E212"/>
  <c r="V213"/>
  <c r="E213"/>
  <c r="V214"/>
  <c r="E214"/>
  <c r="V215"/>
  <c r="E215"/>
  <c r="V216"/>
  <c r="E216"/>
  <c r="V217"/>
  <c r="E217"/>
  <c r="V218"/>
  <c r="E218"/>
  <c r="V219"/>
  <c r="E219"/>
  <c r="V220"/>
  <c r="E220"/>
  <c r="V221"/>
  <c r="E221"/>
  <c r="V222"/>
  <c r="E222"/>
  <c r="V223"/>
  <c r="E223"/>
  <c r="V224"/>
  <c r="E224"/>
  <c r="V225"/>
  <c r="E225"/>
  <c r="V226"/>
  <c r="E226"/>
  <c r="V227"/>
  <c r="E227"/>
  <c r="V228"/>
  <c r="E228"/>
  <c r="V229"/>
  <c r="E229"/>
  <c r="V230"/>
  <c r="E230"/>
  <c r="V231"/>
  <c r="E231"/>
  <c r="V232"/>
  <c r="E232"/>
  <c r="V233"/>
  <c r="E233"/>
  <c r="V234"/>
  <c r="E234"/>
  <c r="V235"/>
  <c r="E235"/>
  <c r="V236"/>
  <c r="E236"/>
  <c r="V237"/>
  <c r="E237"/>
  <c r="V238"/>
  <c r="E238"/>
  <c r="V239"/>
  <c r="E239"/>
  <c r="V240"/>
  <c r="E240"/>
  <c r="V241"/>
  <c r="E241"/>
  <c r="V242"/>
  <c r="E242"/>
  <c r="V243"/>
  <c r="E243"/>
  <c r="V244"/>
  <c r="E244"/>
  <c r="V245"/>
  <c r="E245"/>
  <c r="V246"/>
  <c r="E246"/>
  <c r="V247"/>
  <c r="E247"/>
  <c r="V248"/>
  <c r="E248"/>
  <c r="V249"/>
  <c r="E249"/>
  <c r="V250"/>
  <c r="E250"/>
  <c r="V251"/>
  <c r="E251"/>
  <c r="V252"/>
  <c r="E252"/>
  <c r="V253"/>
  <c r="E253"/>
  <c r="V254"/>
  <c r="E254"/>
  <c r="V255"/>
  <c r="E255"/>
  <c r="V256"/>
  <c r="E256"/>
  <c r="V257"/>
  <c r="E257"/>
  <c r="V258"/>
  <c r="E258"/>
  <c r="V259"/>
  <c r="E259"/>
  <c r="V260"/>
  <c r="E260"/>
  <c r="V261"/>
  <c r="E261"/>
  <c r="V262"/>
  <c r="E262"/>
  <c r="V263"/>
  <c r="E263"/>
  <c r="V264"/>
  <c r="E264"/>
  <c r="V265"/>
  <c r="E265"/>
  <c r="V266"/>
  <c r="E266"/>
  <c r="V267"/>
  <c r="E267"/>
  <c r="V268"/>
  <c r="E268"/>
  <c r="V269"/>
  <c r="E269"/>
  <c r="V270"/>
  <c r="E270"/>
  <c r="V271"/>
  <c r="E271"/>
  <c r="V272"/>
  <c r="E272"/>
  <c r="V273"/>
  <c r="E273"/>
  <c r="V274"/>
  <c r="E274"/>
  <c r="V275"/>
  <c r="E275"/>
  <c r="V276"/>
  <c r="E276"/>
  <c r="V277"/>
  <c r="E277"/>
  <c r="V278"/>
  <c r="E278"/>
  <c r="V279"/>
  <c r="E279"/>
  <c r="V280"/>
  <c r="E280"/>
  <c r="V281"/>
  <c r="E281"/>
  <c r="V282"/>
  <c r="E282"/>
  <c r="V283"/>
  <c r="E283"/>
  <c r="V284"/>
  <c r="E284"/>
  <c r="V285"/>
  <c r="E285"/>
  <c r="V286"/>
  <c r="E286"/>
  <c r="V287"/>
  <c r="E287"/>
  <c r="V288"/>
  <c r="E288"/>
  <c r="V289"/>
  <c r="E289"/>
  <c r="V290"/>
  <c r="E290"/>
  <c r="V291"/>
  <c r="E291"/>
  <c r="V292"/>
  <c r="E292"/>
  <c r="V293"/>
  <c r="E293"/>
  <c r="V294"/>
  <c r="E294"/>
  <c r="V295"/>
  <c r="E295"/>
  <c r="V296"/>
  <c r="E296"/>
  <c r="V297"/>
  <c r="E297"/>
  <c r="V298"/>
  <c r="E298"/>
  <c r="V299"/>
  <c r="E299"/>
  <c r="V300"/>
  <c r="E300"/>
  <c r="V301"/>
  <c r="E301"/>
  <c r="V302"/>
  <c r="E302"/>
  <c r="V303"/>
  <c r="E303"/>
  <c r="V304"/>
  <c r="E304"/>
  <c r="V305"/>
  <c r="E305"/>
  <c r="V306"/>
  <c r="E306"/>
  <c r="V307"/>
  <c r="E307"/>
  <c r="V308"/>
  <c r="E308"/>
  <c r="V309"/>
  <c r="E309"/>
  <c r="V310"/>
  <c r="E310"/>
  <c r="V311"/>
  <c r="E311"/>
  <c r="V312"/>
  <c r="E312"/>
  <c r="V313"/>
  <c r="E313"/>
  <c r="V314"/>
  <c r="E314"/>
  <c r="V315"/>
  <c r="E315"/>
  <c r="V316"/>
  <c r="E316"/>
  <c r="V317"/>
  <c r="E317"/>
  <c r="V318"/>
  <c r="E318"/>
  <c r="V319"/>
  <c r="E319"/>
  <c r="V320"/>
  <c r="E320"/>
  <c r="V321"/>
  <c r="E321"/>
  <c r="V322"/>
  <c r="E322"/>
  <c r="V323"/>
  <c r="E323"/>
  <c r="V324"/>
  <c r="E324"/>
  <c r="V325"/>
  <c r="E325"/>
  <c r="V326"/>
  <c r="E326"/>
  <c r="V327"/>
  <c r="E327"/>
  <c r="V328"/>
  <c r="E328"/>
  <c r="V329"/>
  <c r="E329"/>
  <c r="V330"/>
  <c r="E330"/>
  <c r="V331"/>
  <c r="E331"/>
  <c r="V332"/>
  <c r="E332"/>
  <c r="V333"/>
  <c r="E333"/>
  <c r="V334"/>
  <c r="E334"/>
  <c r="V335"/>
  <c r="E335"/>
  <c r="V336"/>
  <c r="E336"/>
  <c r="V337"/>
  <c r="E337"/>
  <c r="V338"/>
  <c r="E338"/>
  <c r="V339"/>
  <c r="E339"/>
  <c r="V340"/>
  <c r="E340"/>
  <c r="V341"/>
  <c r="E341"/>
  <c r="V342"/>
  <c r="E342"/>
  <c r="V343"/>
  <c r="E343"/>
  <c r="V344"/>
  <c r="E344"/>
  <c r="V345"/>
  <c r="E345"/>
  <c r="V346"/>
  <c r="E346"/>
  <c r="V347"/>
  <c r="E347"/>
  <c r="V348"/>
  <c r="E348"/>
  <c r="V349"/>
  <c r="E349"/>
  <c r="V350"/>
  <c r="E350"/>
  <c r="V351"/>
  <c r="E351"/>
  <c r="V352"/>
  <c r="E352"/>
  <c r="V353"/>
  <c r="E353"/>
  <c r="V354"/>
  <c r="E354"/>
  <c r="V355"/>
  <c r="E355"/>
  <c r="V356"/>
  <c r="E356"/>
  <c r="V357"/>
  <c r="E357"/>
  <c r="V358"/>
  <c r="E358"/>
  <c r="V359"/>
  <c r="E359"/>
  <c r="V360"/>
  <c r="E360"/>
  <c r="V361"/>
  <c r="E361"/>
  <c r="V362"/>
  <c r="E362"/>
  <c r="V363"/>
  <c r="E363"/>
  <c r="V364"/>
  <c r="E364"/>
  <c r="V365"/>
  <c r="E365"/>
  <c r="V366"/>
  <c r="E366"/>
  <c r="V367"/>
  <c r="E367"/>
  <c r="V368"/>
  <c r="E368"/>
  <c r="V369"/>
  <c r="E369"/>
  <c r="V370"/>
  <c r="E370"/>
  <c r="V371"/>
  <c r="E371"/>
  <c r="V372"/>
  <c r="E372"/>
  <c r="V373"/>
  <c r="E373"/>
  <c r="V374"/>
  <c r="E374"/>
  <c r="V375"/>
  <c r="E375"/>
  <c r="V376"/>
  <c r="E376"/>
  <c r="V377"/>
  <c r="E377"/>
  <c r="V378"/>
  <c r="E378"/>
  <c r="V379"/>
  <c r="E379"/>
  <c r="V380"/>
  <c r="E380"/>
  <c r="V381"/>
  <c r="E381"/>
  <c r="V382"/>
  <c r="E382"/>
  <c r="V383"/>
  <c r="E383"/>
  <c r="V384"/>
  <c r="E384"/>
  <c r="V385"/>
  <c r="E385"/>
  <c r="V386"/>
  <c r="E386"/>
  <c r="V387"/>
  <c r="E387"/>
  <c r="V388"/>
  <c r="E388"/>
  <c r="V389"/>
  <c r="E389"/>
  <c r="V390"/>
  <c r="E390"/>
  <c r="V391"/>
  <c r="E391"/>
  <c r="V392"/>
  <c r="E392"/>
  <c r="V393"/>
  <c r="E393"/>
  <c r="V394"/>
  <c r="E394"/>
  <c r="V395"/>
  <c r="E395"/>
  <c r="V396"/>
  <c r="E396"/>
  <c r="V397"/>
  <c r="E397"/>
  <c r="V398"/>
  <c r="E398"/>
  <c r="V399"/>
  <c r="E399"/>
  <c r="V400"/>
  <c r="E400"/>
  <c r="V401"/>
  <c r="E401"/>
  <c r="V402"/>
  <c r="E402"/>
  <c r="V403"/>
  <c r="E403"/>
  <c r="V404"/>
  <c r="E404"/>
  <c r="V405"/>
  <c r="E405"/>
  <c r="V406"/>
  <c r="E406"/>
  <c r="V407"/>
  <c r="E407"/>
  <c r="V408"/>
  <c r="E408"/>
  <c r="V409"/>
  <c r="E409"/>
  <c r="V410"/>
  <c r="E410"/>
  <c r="V411"/>
  <c r="E411"/>
  <c r="V412"/>
  <c r="E412"/>
  <c r="V413"/>
  <c r="E413"/>
  <c r="V414"/>
  <c r="E414"/>
  <c r="V415"/>
  <c r="E415"/>
  <c r="V416"/>
  <c r="E416"/>
  <c r="V417"/>
  <c r="E417"/>
  <c r="V418"/>
  <c r="E418"/>
  <c r="V419"/>
  <c r="E419"/>
  <c r="V420"/>
  <c r="E420"/>
  <c r="V421"/>
  <c r="E421"/>
  <c r="V422"/>
  <c r="E422"/>
  <c r="V423"/>
  <c r="E423"/>
  <c r="V424"/>
  <c r="E424"/>
  <c r="V425"/>
  <c r="E425"/>
  <c r="V426"/>
  <c r="E426"/>
  <c r="V427"/>
  <c r="E427"/>
  <c r="V428"/>
  <c r="E428"/>
  <c r="V429"/>
  <c r="E429"/>
  <c r="V430"/>
  <c r="E430"/>
  <c r="V431"/>
  <c r="E431"/>
  <c r="V432"/>
  <c r="E432"/>
  <c r="V433"/>
  <c r="E433"/>
  <c r="V434"/>
  <c r="E434"/>
  <c r="V435"/>
  <c r="E435"/>
  <c r="V436"/>
  <c r="E436"/>
  <c r="V437"/>
  <c r="E437"/>
  <c r="V438"/>
  <c r="E438"/>
  <c r="V439"/>
  <c r="E439"/>
  <c r="V440"/>
  <c r="E440"/>
  <c r="V441"/>
  <c r="E441"/>
  <c r="V442"/>
  <c r="E442"/>
  <c r="V443"/>
  <c r="E443"/>
  <c r="V444"/>
  <c r="E444"/>
  <c r="V445"/>
  <c r="E445"/>
  <c r="V446"/>
  <c r="E446"/>
  <c r="V447"/>
  <c r="E447"/>
  <c r="V448"/>
  <c r="E448"/>
  <c r="V449"/>
  <c r="E449"/>
  <c r="V450"/>
  <c r="E450"/>
  <c r="V451"/>
  <c r="E451"/>
  <c r="V452"/>
  <c r="E452"/>
  <c r="V453"/>
  <c r="E453"/>
  <c r="V454"/>
  <c r="E454"/>
  <c r="V455"/>
  <c r="E455"/>
  <c r="V456"/>
  <c r="E456"/>
  <c r="V457"/>
  <c r="E457"/>
  <c r="V458"/>
  <c r="E458"/>
  <c r="V459"/>
  <c r="E459"/>
  <c r="V460"/>
  <c r="E460"/>
  <c r="V461"/>
  <c r="E461"/>
  <c r="V462"/>
  <c r="E462"/>
  <c r="V463"/>
  <c r="E463"/>
  <c r="V464"/>
  <c r="E464"/>
  <c r="V465"/>
  <c r="E465"/>
  <c r="V466"/>
  <c r="E466"/>
  <c r="V467"/>
  <c r="E467"/>
  <c r="V468"/>
  <c r="E468"/>
  <c r="V469"/>
  <c r="E469"/>
  <c r="V470"/>
  <c r="E470"/>
  <c r="V471"/>
  <c r="E471"/>
  <c r="V472"/>
  <c r="E472"/>
  <c r="V473"/>
  <c r="E473"/>
  <c r="V474"/>
  <c r="E474"/>
  <c r="V475"/>
  <c r="E475"/>
  <c r="V476"/>
  <c r="E476"/>
  <c r="V477"/>
  <c r="E477"/>
  <c r="V478"/>
  <c r="E478"/>
  <c r="V479"/>
  <c r="E479"/>
  <c r="V480"/>
  <c r="E480"/>
  <c r="V481"/>
  <c r="E481"/>
  <c r="V482"/>
  <c r="E482"/>
  <c r="V483"/>
  <c r="E483"/>
  <c r="V484"/>
  <c r="E484"/>
  <c r="V485"/>
  <c r="E485"/>
  <c r="V486"/>
  <c r="E486"/>
  <c r="V487"/>
  <c r="E487"/>
  <c r="V488"/>
  <c r="E488"/>
  <c r="V489"/>
  <c r="E489"/>
  <c r="V490"/>
  <c r="E490"/>
  <c r="V491"/>
  <c r="E491"/>
  <c r="V492"/>
  <c r="E492"/>
  <c r="V493"/>
  <c r="E493"/>
  <c r="V494"/>
  <c r="E494"/>
  <c r="V495"/>
  <c r="E495"/>
  <c r="V496"/>
  <c r="E496"/>
  <c r="V497"/>
  <c r="E497"/>
  <c r="V498"/>
  <c r="E498"/>
  <c r="V499"/>
  <c r="E499"/>
  <c r="V500"/>
  <c r="E500"/>
  <c r="V501"/>
  <c r="E501"/>
  <c r="V502"/>
  <c r="E502"/>
  <c r="V503"/>
  <c r="E503"/>
  <c r="V504"/>
  <c r="E504"/>
  <c r="V505"/>
  <c r="E505"/>
  <c r="V506"/>
  <c r="E506"/>
  <c r="V507"/>
  <c r="E507"/>
  <c r="V508"/>
  <c r="E508"/>
  <c r="V509"/>
  <c r="E509"/>
  <c r="V510"/>
  <c r="E510"/>
  <c r="V511"/>
  <c r="E511"/>
  <c r="V512"/>
  <c r="E512"/>
  <c r="V513"/>
  <c r="E513"/>
  <c r="V514"/>
  <c r="E514"/>
  <c r="V515"/>
  <c r="E515"/>
  <c r="V516"/>
  <c r="E516"/>
  <c r="V517"/>
  <c r="E517"/>
  <c r="V518"/>
  <c r="E518"/>
  <c r="V519"/>
  <c r="E519"/>
  <c r="V520"/>
  <c r="E520"/>
  <c r="V521"/>
  <c r="E521"/>
  <c r="V522"/>
  <c r="E522"/>
  <c r="V523"/>
  <c r="E523"/>
  <c r="V524"/>
  <c r="E524"/>
  <c r="V525"/>
  <c r="E525"/>
  <c r="V526"/>
  <c r="E526"/>
  <c r="V527"/>
  <c r="E527"/>
  <c r="V528"/>
  <c r="E528"/>
  <c r="V529"/>
  <c r="E529"/>
  <c r="V530"/>
  <c r="E530"/>
  <c r="V531"/>
  <c r="E531"/>
  <c r="V532"/>
  <c r="E532"/>
  <c r="V533"/>
  <c r="E533"/>
  <c r="V534"/>
  <c r="E534"/>
  <c r="V535"/>
  <c r="E535"/>
  <c r="V536"/>
  <c r="E536"/>
  <c r="V537"/>
  <c r="E537"/>
  <c r="V538"/>
  <c r="E538"/>
  <c r="V539"/>
  <c r="E539"/>
  <c r="V540"/>
  <c r="E540"/>
  <c r="V541"/>
  <c r="E541"/>
  <c r="V542"/>
  <c r="E542"/>
  <c r="V543"/>
  <c r="E543"/>
  <c r="V544"/>
  <c r="E544"/>
  <c r="V545"/>
  <c r="E545"/>
  <c r="V546"/>
  <c r="E546"/>
  <c r="V547"/>
  <c r="E547"/>
  <c r="V548"/>
  <c r="E548"/>
  <c r="V549"/>
  <c r="E549"/>
  <c r="V550"/>
  <c r="E550"/>
  <c r="V551"/>
  <c r="E551"/>
  <c r="V552"/>
  <c r="E552"/>
  <c r="V553"/>
  <c r="E553"/>
  <c r="V554"/>
  <c r="E554"/>
  <c r="V555"/>
  <c r="E555"/>
  <c r="V556"/>
  <c r="E556"/>
  <c r="V557"/>
  <c r="E557"/>
  <c r="V558"/>
  <c r="E558"/>
  <c r="V559"/>
  <c r="E559"/>
  <c r="V560"/>
  <c r="E560"/>
  <c r="V561"/>
  <c r="E561"/>
  <c r="V562"/>
  <c r="E562"/>
  <c r="V563"/>
  <c r="E563"/>
  <c r="V564"/>
  <c r="E564"/>
  <c r="V565"/>
  <c r="E565"/>
  <c r="V566"/>
  <c r="E566"/>
  <c r="V567"/>
  <c r="E567"/>
  <c r="V568"/>
  <c r="E568"/>
  <c r="V569"/>
  <c r="E569"/>
  <c r="V570"/>
  <c r="E570"/>
  <c r="V571"/>
  <c r="E571"/>
  <c r="V572"/>
  <c r="E572"/>
  <c r="V573"/>
  <c r="E573"/>
  <c r="V574"/>
  <c r="E574"/>
  <c r="V575"/>
  <c r="E575"/>
  <c r="V576"/>
  <c r="E576"/>
  <c r="V577"/>
  <c r="E577"/>
  <c r="V578"/>
  <c r="E578"/>
  <c r="V579"/>
  <c r="E579"/>
  <c r="V580"/>
  <c r="E580"/>
  <c r="V581"/>
  <c r="E581"/>
  <c r="V582"/>
  <c r="E582"/>
  <c r="V583"/>
  <c r="E583"/>
  <c r="V584"/>
  <c r="E584"/>
  <c r="V585"/>
  <c r="E585"/>
  <c r="V586"/>
  <c r="E586"/>
  <c r="V587"/>
  <c r="E587"/>
  <c r="V588"/>
  <c r="E588"/>
  <c r="V589"/>
  <c r="E589"/>
  <c r="V590"/>
  <c r="E590"/>
  <c r="V591"/>
  <c r="E591"/>
  <c r="V592"/>
  <c r="E592"/>
  <c r="V593"/>
  <c r="E593"/>
  <c r="V594"/>
  <c r="E594"/>
  <c r="V595"/>
  <c r="E595"/>
  <c r="V596"/>
  <c r="E596"/>
  <c r="V597"/>
  <c r="E597"/>
  <c r="V598"/>
  <c r="E598"/>
  <c r="V599"/>
  <c r="E599"/>
  <c r="V600"/>
  <c r="E600"/>
  <c r="V601"/>
  <c r="E601"/>
  <c r="V602"/>
  <c r="E602"/>
  <c r="V603"/>
  <c r="E603"/>
  <c r="V604"/>
  <c r="E604"/>
  <c r="V605"/>
  <c r="E605"/>
  <c r="V606"/>
  <c r="E606"/>
  <c r="V607"/>
  <c r="E607"/>
  <c r="V608"/>
  <c r="E608"/>
  <c r="V609"/>
  <c r="E609"/>
  <c r="V610"/>
  <c r="E610"/>
  <c r="V611"/>
  <c r="E611"/>
  <c r="V612"/>
  <c r="E612"/>
  <c r="V613"/>
  <c r="E613"/>
  <c r="V614"/>
  <c r="E614"/>
  <c r="V615"/>
  <c r="E615"/>
  <c r="V616"/>
  <c r="E616"/>
  <c r="V617"/>
  <c r="E617"/>
  <c r="V618"/>
  <c r="E618"/>
  <c r="V619"/>
  <c r="E619"/>
  <c r="V620"/>
  <c r="E620"/>
  <c r="V621"/>
  <c r="E621"/>
  <c r="V622"/>
  <c r="E622"/>
  <c r="V623"/>
  <c r="E623"/>
  <c r="V624"/>
  <c r="E624"/>
  <c r="V625"/>
  <c r="E625"/>
  <c r="V626"/>
  <c r="E626"/>
  <c r="V627"/>
  <c r="E627"/>
  <c r="V628"/>
  <c r="E628"/>
  <c r="V629"/>
  <c r="E629"/>
  <c r="V630"/>
  <c r="E630"/>
  <c r="V631"/>
  <c r="E631"/>
  <c r="V632"/>
  <c r="E632"/>
  <c r="V633"/>
  <c r="E633"/>
  <c r="V634"/>
  <c r="E634"/>
  <c r="V635"/>
  <c r="E635"/>
  <c r="V636"/>
  <c r="E636"/>
  <c r="V637"/>
  <c r="E637"/>
  <c r="V638"/>
  <c r="E638"/>
  <c r="V639"/>
  <c r="E639"/>
  <c r="V640"/>
  <c r="E640"/>
  <c r="V641"/>
  <c r="E641"/>
  <c r="V642"/>
  <c r="E642"/>
  <c r="V643"/>
  <c r="E643"/>
  <c r="V644"/>
  <c r="E644"/>
  <c r="V645"/>
  <c r="E645"/>
  <c r="V646"/>
  <c r="E646"/>
  <c r="V647"/>
  <c r="E647"/>
  <c r="V648"/>
  <c r="E648"/>
  <c r="V649"/>
  <c r="E649"/>
  <c r="V650"/>
  <c r="E650"/>
  <c r="V651"/>
  <c r="E651"/>
  <c r="V652"/>
  <c r="E652"/>
  <c r="V653"/>
  <c r="E653"/>
  <c r="V654"/>
  <c r="E654"/>
  <c r="V655"/>
  <c r="E655"/>
  <c r="V656"/>
  <c r="E656"/>
  <c r="V657"/>
  <c r="E657"/>
  <c r="V658"/>
  <c r="E658"/>
  <c r="V659"/>
  <c r="E659"/>
  <c r="V660"/>
  <c r="E660"/>
  <c r="V661"/>
  <c r="E661"/>
  <c r="V662"/>
  <c r="E662"/>
  <c r="V663"/>
  <c r="E663"/>
  <c r="V664"/>
  <c r="E664"/>
  <c r="V665"/>
  <c r="E665"/>
  <c r="V666"/>
  <c r="E666"/>
  <c r="V667"/>
  <c r="E667"/>
  <c r="V668"/>
  <c r="E668"/>
  <c r="V669"/>
  <c r="E669"/>
  <c r="V670"/>
  <c r="E670"/>
  <c r="V671"/>
  <c r="E671"/>
  <c r="V672"/>
  <c r="E672"/>
  <c r="V673"/>
  <c r="E673"/>
  <c r="V674"/>
  <c r="E674"/>
  <c r="V675"/>
  <c r="E675"/>
  <c r="V676"/>
  <c r="E676"/>
  <c r="V677"/>
  <c r="E677"/>
  <c r="V678"/>
  <c r="E678"/>
  <c r="V679"/>
  <c r="E679"/>
  <c r="V680"/>
  <c r="E680"/>
  <c r="V681"/>
  <c r="E681"/>
  <c r="V682"/>
  <c r="E682"/>
  <c r="V683"/>
  <c r="E683"/>
  <c r="V684"/>
  <c r="E684"/>
  <c r="V685"/>
  <c r="E685"/>
  <c r="V686"/>
  <c r="E686"/>
  <c r="V687"/>
  <c r="E687"/>
  <c r="V688"/>
  <c r="E688"/>
  <c r="V689"/>
  <c r="E689"/>
  <c r="V690"/>
  <c r="E690"/>
  <c r="V691"/>
  <c r="E691"/>
  <c r="V692"/>
  <c r="E692"/>
  <c r="V693"/>
  <c r="E693"/>
  <c r="V694"/>
  <c r="E694"/>
  <c r="V695"/>
  <c r="E695"/>
  <c r="V696"/>
  <c r="E696"/>
  <c r="V697"/>
  <c r="E697"/>
  <c r="V698"/>
  <c r="E698"/>
  <c r="V699"/>
  <c r="E699"/>
  <c r="V700"/>
  <c r="E700"/>
  <c r="V701"/>
  <c r="E701"/>
  <c r="V702"/>
  <c r="E702"/>
  <c r="V703"/>
  <c r="E703"/>
  <c r="V704"/>
  <c r="E704"/>
  <c r="V705"/>
  <c r="E705"/>
  <c r="V706"/>
  <c r="E706"/>
  <c r="V707"/>
  <c r="E707"/>
  <c r="V708"/>
  <c r="E708"/>
  <c r="V709"/>
  <c r="E709"/>
  <c r="V710"/>
  <c r="E710"/>
  <c r="V711"/>
  <c r="E711"/>
  <c r="V712"/>
  <c r="E712"/>
  <c r="V713"/>
  <c r="E713"/>
  <c r="V714"/>
  <c r="E714"/>
  <c r="V715"/>
  <c r="E715"/>
  <c r="V716"/>
  <c r="E716"/>
  <c r="V717"/>
  <c r="E717"/>
  <c r="V718"/>
  <c r="E718"/>
  <c r="V719"/>
  <c r="E719"/>
  <c r="V720"/>
  <c r="E720"/>
  <c r="V721"/>
  <c r="E721"/>
  <c r="V722"/>
  <c r="E722"/>
  <c r="V723"/>
  <c r="E723"/>
  <c r="V724"/>
  <c r="E724"/>
  <c r="V725"/>
  <c r="E725"/>
  <c r="V726"/>
  <c r="E726"/>
  <c r="V727"/>
  <c r="E727"/>
  <c r="V728"/>
  <c r="E728"/>
  <c r="V729"/>
  <c r="E729"/>
  <c r="V730"/>
  <c r="E730"/>
  <c r="V731"/>
  <c r="E731"/>
  <c r="V732"/>
  <c r="E732"/>
  <c r="V733"/>
  <c r="E733"/>
  <c r="V734"/>
  <c r="E734"/>
  <c r="V735"/>
  <c r="E735"/>
  <c r="V736"/>
  <c r="E736"/>
  <c r="V737"/>
  <c r="E737"/>
  <c r="V738"/>
  <c r="E738"/>
  <c r="V739"/>
  <c r="E739"/>
  <c r="V740"/>
  <c r="E740"/>
  <c r="V741"/>
  <c r="E741"/>
  <c r="V742"/>
  <c r="E742"/>
  <c r="V743"/>
  <c r="E743"/>
  <c r="V744"/>
  <c r="E744"/>
  <c r="V745"/>
  <c r="E745"/>
  <c r="V746"/>
  <c r="E746"/>
  <c r="V747"/>
  <c r="E747"/>
  <c r="V748"/>
  <c r="E748"/>
  <c r="V749"/>
  <c r="E749"/>
  <c r="V750"/>
  <c r="E750"/>
  <c r="V751"/>
  <c r="E751"/>
  <c r="V752"/>
  <c r="E752"/>
  <c r="V753"/>
  <c r="E753"/>
  <c r="V754"/>
  <c r="E754"/>
  <c r="V755"/>
  <c r="E755"/>
  <c r="V756"/>
  <c r="E756"/>
  <c r="V757"/>
  <c r="E757"/>
  <c r="V758"/>
  <c r="E758"/>
  <c r="V759"/>
  <c r="E759"/>
  <c r="V760"/>
  <c r="E760"/>
  <c r="V761"/>
  <c r="E761"/>
  <c r="V762"/>
  <c r="E762"/>
  <c r="V763"/>
  <c r="E763"/>
  <c r="V764"/>
  <c r="E764"/>
  <c r="V765"/>
  <c r="E765"/>
  <c r="V766"/>
  <c r="E766"/>
  <c r="V767"/>
  <c r="E767"/>
  <c r="V768"/>
  <c r="E768"/>
  <c r="V769"/>
  <c r="E769"/>
  <c r="V770"/>
  <c r="E770"/>
  <c r="V771"/>
  <c r="E771"/>
  <c r="V772"/>
  <c r="E772"/>
  <c r="V773"/>
  <c r="E773"/>
  <c r="V774"/>
  <c r="E774"/>
  <c r="V775"/>
  <c r="E775"/>
  <c r="V776"/>
  <c r="E776"/>
  <c r="V777"/>
  <c r="E777"/>
  <c r="V778"/>
  <c r="E778"/>
  <c r="V779"/>
  <c r="E779"/>
  <c r="V780"/>
  <c r="E780"/>
  <c r="V781"/>
  <c r="E781"/>
  <c r="V782"/>
  <c r="E782"/>
  <c r="V783"/>
  <c r="E783"/>
  <c r="V784"/>
  <c r="E784"/>
  <c r="V785"/>
  <c r="E785"/>
  <c r="V786"/>
  <c r="E786"/>
  <c r="V787"/>
  <c r="E787"/>
  <c r="V788"/>
  <c r="E788"/>
  <c r="V789"/>
  <c r="E789"/>
  <c r="V790"/>
  <c r="E790"/>
  <c r="V791"/>
  <c r="E791"/>
  <c r="V792"/>
  <c r="E792"/>
  <c r="V793"/>
  <c r="E793"/>
  <c r="V794"/>
  <c r="E794"/>
  <c r="V795"/>
  <c r="E795"/>
  <c r="V796"/>
  <c r="E796"/>
  <c r="V797"/>
  <c r="E797"/>
  <c r="V798"/>
  <c r="E798"/>
  <c r="V799"/>
  <c r="E799"/>
  <c r="V800"/>
  <c r="E800"/>
  <c r="V801"/>
  <c r="E801"/>
  <c r="V802"/>
  <c r="E802"/>
  <c r="V803"/>
  <c r="E803"/>
  <c r="V804"/>
  <c r="E804"/>
  <c r="V805"/>
  <c r="E805"/>
  <c r="V806"/>
  <c r="E806"/>
  <c r="V807"/>
  <c r="E807"/>
  <c r="V808"/>
  <c r="E808"/>
  <c r="V809"/>
  <c r="E809"/>
  <c r="V810"/>
  <c r="E810"/>
  <c r="V811"/>
  <c r="E811"/>
  <c r="V812"/>
  <c r="E812"/>
  <c r="V813"/>
  <c r="E813"/>
  <c r="V814"/>
  <c r="E814"/>
  <c r="V815"/>
  <c r="E815"/>
  <c r="V816"/>
  <c r="E816"/>
  <c r="V817"/>
  <c r="E817"/>
  <c r="V818"/>
  <c r="E818"/>
  <c r="V819"/>
  <c r="E819"/>
  <c r="V820"/>
  <c r="E820"/>
  <c r="V821"/>
  <c r="E821"/>
  <c r="V822"/>
  <c r="E822"/>
  <c r="V823"/>
  <c r="E823"/>
  <c r="V824"/>
  <c r="E824"/>
  <c r="V825"/>
  <c r="E825"/>
  <c r="V826"/>
  <c r="E826"/>
  <c r="V827"/>
  <c r="E827"/>
  <c r="V828"/>
  <c r="E828"/>
  <c r="V829"/>
  <c r="E829"/>
  <c r="V830"/>
  <c r="E830"/>
  <c r="V831"/>
  <c r="E831"/>
  <c r="V832"/>
  <c r="E832"/>
  <c r="V833"/>
  <c r="E833"/>
  <c r="V834"/>
  <c r="E834"/>
  <c r="V835"/>
  <c r="E835"/>
  <c r="V836"/>
  <c r="E836"/>
  <c r="V837"/>
  <c r="E837"/>
  <c r="V838"/>
  <c r="E838"/>
  <c r="V839"/>
  <c r="E839"/>
  <c r="V840"/>
  <c r="E840"/>
  <c r="V841"/>
  <c r="E841"/>
  <c r="V842"/>
  <c r="E842"/>
  <c r="V843"/>
  <c r="E843"/>
  <c r="V844"/>
  <c r="E844"/>
  <c r="V845"/>
  <c r="E845"/>
  <c r="V846"/>
  <c r="E846"/>
  <c r="V847"/>
  <c r="E847"/>
  <c r="V848"/>
  <c r="E848"/>
  <c r="V849"/>
  <c r="E849"/>
  <c r="V850"/>
  <c r="E850"/>
  <c r="V851"/>
  <c r="E851"/>
  <c r="V852"/>
  <c r="E852"/>
  <c r="V853"/>
  <c r="E853"/>
  <c r="V854"/>
  <c r="E854"/>
  <c r="V855"/>
  <c r="E855"/>
  <c r="V856"/>
  <c r="E856"/>
  <c r="V857"/>
  <c r="E857"/>
  <c r="V858"/>
  <c r="E858"/>
  <c r="V859"/>
  <c r="E859"/>
  <c r="V860"/>
  <c r="E860"/>
  <c r="V861"/>
  <c r="E861"/>
  <c r="V862"/>
  <c r="E862"/>
  <c r="V863"/>
  <c r="E863"/>
  <c r="V864"/>
  <c r="E864"/>
  <c r="V865"/>
  <c r="E865"/>
  <c r="V866"/>
  <c r="E866"/>
  <c r="V867"/>
  <c r="E867"/>
  <c r="V868"/>
  <c r="E868"/>
  <c r="V869"/>
  <c r="E869"/>
  <c r="V870"/>
  <c r="E870"/>
  <c r="V871"/>
  <c r="E871"/>
  <c r="V872"/>
  <c r="E872"/>
  <c r="V873"/>
  <c r="E873"/>
  <c r="V874"/>
  <c r="E874"/>
  <c r="V875"/>
  <c r="E875"/>
  <c r="V876"/>
  <c r="E876"/>
  <c r="V877"/>
  <c r="E877"/>
  <c r="V878"/>
  <c r="E878"/>
  <c r="V879"/>
  <c r="E879"/>
  <c r="V880"/>
  <c r="E880"/>
  <c r="V881"/>
  <c r="E881"/>
  <c r="V882"/>
  <c r="E882"/>
  <c r="V883"/>
  <c r="E883"/>
  <c r="V884"/>
  <c r="E884"/>
  <c r="V885"/>
  <c r="E885"/>
  <c r="V886"/>
  <c r="E886"/>
  <c r="V887"/>
  <c r="E887"/>
  <c r="V888"/>
  <c r="E888"/>
  <c r="V889"/>
  <c r="E889"/>
  <c r="V890"/>
  <c r="E890"/>
  <c r="V891"/>
  <c r="E891"/>
  <c r="V892"/>
  <c r="E892"/>
  <c r="V893"/>
  <c r="E893"/>
  <c r="V894"/>
  <c r="E894"/>
  <c r="V895"/>
  <c r="E895"/>
  <c r="V896"/>
  <c r="E896"/>
  <c r="V897"/>
  <c r="E897"/>
  <c r="V898"/>
  <c r="E898"/>
  <c r="V899"/>
  <c r="E899"/>
  <c r="V900"/>
  <c r="E900"/>
  <c r="V901"/>
  <c r="E901"/>
  <c r="V902"/>
  <c r="E902"/>
  <c r="V903"/>
  <c r="E903"/>
  <c r="V904"/>
  <c r="E904"/>
  <c r="V905"/>
  <c r="E905"/>
  <c r="V906"/>
  <c r="E906"/>
  <c r="V907"/>
  <c r="E907"/>
  <c r="V908"/>
  <c r="E908"/>
  <c r="V909"/>
  <c r="E909"/>
  <c r="V910"/>
  <c r="E910"/>
  <c r="V911"/>
  <c r="E911"/>
  <c r="V912"/>
  <c r="E912"/>
  <c r="V913"/>
  <c r="E913"/>
  <c r="V914"/>
  <c r="E914"/>
  <c r="V915"/>
  <c r="E915"/>
  <c r="V916"/>
  <c r="E916"/>
  <c r="V917"/>
  <c r="E917"/>
  <c r="V918"/>
  <c r="E918"/>
  <c r="V919"/>
  <c r="E919"/>
  <c r="V920"/>
  <c r="E920"/>
  <c r="V921"/>
  <c r="E921"/>
  <c r="V922"/>
  <c r="E922"/>
  <c r="V923"/>
  <c r="E923"/>
  <c r="V924"/>
  <c r="E924"/>
  <c r="V925"/>
  <c r="E925"/>
  <c r="V926"/>
  <c r="E926"/>
  <c r="V927"/>
  <c r="E927"/>
  <c r="V928"/>
  <c r="E928"/>
  <c r="V929"/>
  <c r="E929"/>
  <c r="V930"/>
  <c r="E930"/>
  <c r="V931"/>
  <c r="E931"/>
  <c r="V932"/>
  <c r="E932"/>
  <c r="V933"/>
  <c r="E933"/>
  <c r="V934"/>
  <c r="E934"/>
  <c r="V935"/>
  <c r="E935"/>
  <c r="V936"/>
  <c r="E936"/>
  <c r="V937"/>
  <c r="E937"/>
  <c r="V938"/>
  <c r="E938"/>
  <c r="V939"/>
  <c r="E939"/>
  <c r="V940"/>
  <c r="E940"/>
  <c r="V941"/>
  <c r="E941"/>
  <c r="V942"/>
  <c r="E942"/>
  <c r="V943"/>
  <c r="E943"/>
  <c r="V944"/>
  <c r="E944"/>
  <c r="V945"/>
  <c r="E945"/>
  <c r="V946"/>
  <c r="E946"/>
  <c r="V947"/>
  <c r="E947"/>
  <c r="V948"/>
  <c r="E948"/>
  <c r="V949"/>
  <c r="E949"/>
  <c r="V950"/>
  <c r="E950"/>
  <c r="V951"/>
  <c r="E951"/>
  <c r="V952"/>
  <c r="E952"/>
  <c r="V953"/>
  <c r="E953"/>
  <c r="V954"/>
  <c r="E954"/>
  <c r="V955"/>
  <c r="E955"/>
  <c r="V956"/>
  <c r="E956"/>
  <c r="V957"/>
  <c r="E957"/>
  <c r="V958"/>
  <c r="E958"/>
  <c r="V959"/>
  <c r="E959"/>
  <c r="V960"/>
  <c r="E960"/>
  <c r="V961"/>
  <c r="E961"/>
  <c r="V962"/>
  <c r="E962"/>
  <c r="V963"/>
  <c r="E963"/>
  <c r="V964"/>
  <c r="E964"/>
  <c r="V965"/>
  <c r="E965"/>
  <c r="V966"/>
  <c r="E966"/>
  <c r="V967"/>
  <c r="E967"/>
  <c r="V968"/>
  <c r="E968"/>
  <c r="V969"/>
  <c r="E969"/>
  <c r="V970"/>
  <c r="E970"/>
  <c r="V971"/>
  <c r="E971"/>
  <c r="V972"/>
  <c r="E972"/>
  <c r="V973"/>
  <c r="E973"/>
  <c r="V974"/>
  <c r="E974"/>
  <c r="V975"/>
  <c r="E975"/>
  <c r="V976"/>
  <c r="E976"/>
  <c r="V977"/>
  <c r="E977"/>
  <c r="V978"/>
  <c r="E978"/>
  <c r="V979"/>
  <c r="E979"/>
  <c r="V980"/>
  <c r="E980"/>
  <c r="V981"/>
  <c r="E981"/>
  <c r="V982"/>
  <c r="E982"/>
  <c r="V983"/>
  <c r="E983"/>
  <c r="V984"/>
  <c r="E984"/>
  <c r="V985"/>
  <c r="E985"/>
  <c r="V986"/>
  <c r="E986"/>
  <c r="V987"/>
  <c r="E987"/>
  <c r="V988"/>
  <c r="E988"/>
  <c r="V989"/>
  <c r="E989"/>
  <c r="V990"/>
  <c r="E990"/>
  <c r="V991"/>
  <c r="E991"/>
  <c r="V992"/>
  <c r="E992"/>
  <c r="V993"/>
  <c r="E993"/>
  <c r="V994"/>
  <c r="E994"/>
  <c r="V995"/>
  <c r="E995"/>
  <c r="V996"/>
  <c r="E996"/>
  <c r="V997"/>
  <c r="E997"/>
  <c r="V998"/>
  <c r="E998"/>
  <c r="V999"/>
  <c r="E999"/>
  <c r="V1000"/>
  <c r="E1000"/>
  <c r="V1001"/>
  <c r="E1001"/>
  <c r="V1002"/>
  <c r="E1002"/>
  <c r="V1003"/>
  <c r="E1003"/>
  <c r="V1004"/>
  <c r="E1004"/>
  <c r="V1005"/>
  <c r="E1005"/>
  <c r="V1006"/>
  <c r="E1006"/>
  <c r="V1007"/>
  <c r="E1007"/>
  <c r="V1008"/>
  <c r="E1008"/>
  <c r="V1009"/>
  <c r="E1009"/>
  <c r="V1010"/>
  <c r="E1010"/>
  <c r="V1011"/>
  <c r="E1011"/>
  <c r="V1012"/>
  <c r="E1012"/>
  <c r="V1013"/>
  <c r="E1013"/>
  <c r="V1014"/>
  <c r="E1014"/>
  <c r="V1015"/>
  <c r="E1015"/>
  <c r="V1016"/>
  <c r="E1016"/>
  <c r="V1017"/>
  <c r="E1017"/>
  <c r="V1018"/>
  <c r="E1018"/>
  <c r="V1019"/>
  <c r="E1019"/>
  <c r="V1020"/>
  <c r="E1020"/>
  <c r="V1021"/>
  <c r="E1021"/>
  <c r="V1022"/>
  <c r="E1022"/>
  <c r="V1023"/>
  <c r="E1023"/>
  <c r="V1024"/>
  <c r="E1024"/>
  <c r="V1025"/>
  <c r="E1025"/>
  <c r="V1026"/>
  <c r="E1026"/>
  <c r="V1027"/>
  <c r="E1027"/>
  <c r="V1028"/>
  <c r="E1028"/>
  <c r="V1029"/>
  <c r="E1029"/>
  <c r="V1030"/>
  <c r="E1030"/>
  <c r="V1031"/>
  <c r="E1031"/>
  <c r="V1032"/>
  <c r="E1032"/>
  <c r="V1033"/>
  <c r="E1033"/>
  <c r="V1034"/>
  <c r="E1034"/>
  <c r="V1035"/>
  <c r="E1035"/>
  <c r="V1036"/>
  <c r="E1036"/>
  <c r="V1037"/>
  <c r="E1037"/>
  <c r="V1038"/>
  <c r="E1038"/>
  <c r="V1039"/>
  <c r="E1039"/>
  <c r="V1040"/>
  <c r="E1040"/>
  <c r="V1041"/>
  <c r="E1041"/>
  <c r="V1042"/>
  <c r="E1042"/>
  <c r="V1043"/>
  <c r="E1043"/>
  <c r="V1044"/>
  <c r="E1044"/>
  <c r="V1045"/>
  <c r="E1045"/>
  <c r="V1046"/>
  <c r="E1046"/>
  <c r="V1047"/>
  <c r="E1047"/>
  <c r="V1048"/>
  <c r="E1048"/>
  <c r="V1049"/>
  <c r="E1049"/>
  <c r="V1050"/>
  <c r="E1050"/>
  <c r="V1051"/>
  <c r="E1051"/>
  <c r="V1052"/>
  <c r="E1052"/>
  <c r="V1053"/>
  <c r="E1053"/>
  <c r="V1054"/>
  <c r="E1054"/>
  <c r="V1055"/>
  <c r="E1055"/>
  <c r="V1056"/>
  <c r="E1056"/>
  <c r="V1057"/>
  <c r="E1057"/>
  <c r="V1058"/>
  <c r="E1058"/>
  <c r="V1059"/>
  <c r="E1059"/>
  <c r="V1060"/>
  <c r="E1060"/>
  <c r="V1061"/>
  <c r="E1061"/>
  <c r="V1062"/>
  <c r="E1062"/>
  <c r="V1063"/>
  <c r="E1063"/>
  <c r="V1064"/>
  <c r="E1064"/>
  <c r="V1065"/>
  <c r="E1065"/>
  <c r="V1066"/>
  <c r="E1066"/>
  <c r="V1067"/>
  <c r="E1067"/>
  <c r="V1068"/>
  <c r="E1068"/>
  <c r="V1069"/>
  <c r="E1069"/>
  <c r="V1070"/>
  <c r="E1070"/>
  <c r="V1071"/>
  <c r="E1071"/>
  <c r="V1072"/>
  <c r="E1072"/>
  <c r="V1073"/>
  <c r="E1073"/>
  <c r="V1074"/>
  <c r="E1074"/>
  <c r="V1075"/>
  <c r="E1075"/>
  <c r="V1076"/>
  <c r="E1076"/>
  <c r="V1077"/>
  <c r="E1077"/>
  <c r="V1078"/>
  <c r="E1078"/>
  <c r="V1079"/>
  <c r="E1079"/>
  <c r="V1080"/>
  <c r="E1080"/>
  <c r="V1081"/>
  <c r="E1081"/>
  <c r="V1082"/>
  <c r="E1082"/>
  <c r="V1083"/>
  <c r="E1083"/>
  <c r="V1084"/>
  <c r="E1084"/>
  <c r="V1085"/>
  <c r="E1085"/>
  <c r="V1086"/>
  <c r="E1086"/>
  <c r="V1087"/>
  <c r="E1087"/>
  <c r="V1088"/>
  <c r="E1088"/>
  <c r="V1089"/>
  <c r="E1089"/>
  <c r="V1090"/>
  <c r="E1090"/>
  <c r="V1091"/>
  <c r="E1091"/>
  <c r="V1092"/>
  <c r="E1092"/>
  <c r="V1093"/>
  <c r="E1093"/>
  <c r="V1094"/>
  <c r="E1094"/>
  <c r="V1095"/>
  <c r="E1095"/>
  <c r="V1096"/>
  <c r="E1096"/>
  <c r="V1097"/>
  <c r="E1097"/>
  <c r="V1098"/>
  <c r="E1098"/>
  <c r="V1099"/>
  <c r="E1099"/>
  <c r="V1100"/>
  <c r="E1100"/>
  <c r="V1101"/>
  <c r="E1101"/>
  <c r="V1102"/>
  <c r="E1102"/>
  <c r="V1103"/>
  <c r="E1103"/>
  <c r="V1104"/>
  <c r="E1104"/>
  <c r="V1105"/>
  <c r="E1105"/>
  <c r="V1106"/>
  <c r="E1106"/>
  <c r="V1107"/>
  <c r="E1107"/>
  <c r="V1108"/>
  <c r="E1108"/>
  <c r="V1109"/>
  <c r="E1109"/>
  <c r="V1110"/>
  <c r="E1110"/>
  <c r="V1111"/>
  <c r="E1111"/>
  <c r="V1112"/>
  <c r="E1112"/>
  <c r="V1113"/>
  <c r="E1113"/>
  <c r="V1114"/>
  <c r="E1114"/>
  <c r="V1115"/>
  <c r="E1115"/>
  <c r="V1116"/>
  <c r="E1116"/>
  <c r="V1117"/>
  <c r="E1117"/>
  <c r="V1118"/>
  <c r="E1118"/>
  <c r="V1119"/>
  <c r="E1119"/>
  <c r="V1120"/>
  <c r="E1120"/>
  <c r="V1121"/>
  <c r="E1121"/>
  <c r="V1122"/>
  <c r="E1122"/>
  <c r="V1123"/>
  <c r="E1123"/>
  <c r="V1124"/>
  <c r="E1124"/>
  <c r="V1125"/>
  <c r="E1125"/>
  <c r="V1126"/>
  <c r="E1126"/>
  <c r="V1127"/>
  <c r="E1127"/>
  <c r="V1128"/>
  <c r="E1128"/>
  <c r="V1129"/>
  <c r="E1129"/>
  <c r="V1130"/>
  <c r="E1130"/>
  <c r="V1131"/>
  <c r="E1131"/>
  <c r="V1132"/>
  <c r="E1132"/>
  <c r="V1133"/>
  <c r="E1133"/>
  <c r="V1134"/>
  <c r="E1134"/>
  <c r="V1135"/>
  <c r="E1135"/>
  <c r="V1136"/>
  <c r="E1136"/>
  <c r="V1137"/>
  <c r="E1137"/>
  <c r="V1138"/>
  <c r="E1138"/>
  <c r="V1139"/>
  <c r="E1139"/>
  <c r="V1140"/>
  <c r="E1140"/>
  <c r="V1141"/>
  <c r="E1141"/>
  <c r="V1142"/>
  <c r="E1142"/>
  <c r="V1143"/>
  <c r="E1143"/>
  <c r="V1144"/>
  <c r="E1144"/>
  <c r="V1145"/>
  <c r="E1145"/>
  <c r="V1146"/>
  <c r="E1146"/>
  <c r="V1147"/>
  <c r="E1147"/>
  <c r="V1148"/>
  <c r="E1148"/>
  <c r="V1149"/>
  <c r="E1149"/>
  <c r="V1150"/>
  <c r="E1150"/>
  <c r="V1151"/>
  <c r="E1151"/>
  <c r="V1152"/>
  <c r="E1152"/>
  <c r="V1153"/>
  <c r="E1153"/>
  <c r="V1154"/>
  <c r="E1154"/>
  <c r="V1155"/>
  <c r="E1155"/>
  <c r="V1156"/>
  <c r="E1156"/>
  <c r="V1157"/>
  <c r="E1157"/>
  <c r="V1158"/>
  <c r="E1158"/>
  <c r="V1159"/>
  <c r="E1159"/>
  <c r="V1160"/>
  <c r="E1160"/>
  <c r="V1161"/>
  <c r="E1161"/>
  <c r="V1162"/>
  <c r="E1162"/>
  <c r="V1163"/>
  <c r="E1163"/>
  <c r="V1164"/>
  <c r="E1164"/>
  <c r="V1165"/>
  <c r="E1165"/>
  <c r="V1166"/>
  <c r="E1166"/>
  <c r="V1167"/>
  <c r="E1167"/>
  <c r="V1168"/>
  <c r="E1168"/>
  <c r="V1169"/>
  <c r="E1169"/>
  <c r="V1170"/>
  <c r="E1170"/>
  <c r="V1171"/>
  <c r="E1171"/>
  <c r="V1172"/>
  <c r="E1172"/>
  <c r="V1173"/>
  <c r="E1173"/>
  <c r="V1174"/>
  <c r="E1174"/>
  <c r="V1175"/>
  <c r="E1175"/>
  <c r="V1176"/>
  <c r="E1176"/>
  <c r="V1177"/>
  <c r="E1177"/>
  <c r="V1178"/>
  <c r="E1178"/>
  <c r="V1179"/>
  <c r="E1179"/>
  <c r="V1180"/>
  <c r="E1180"/>
  <c r="V1181"/>
  <c r="E1181"/>
  <c r="V1182"/>
  <c r="E1182"/>
  <c r="V1183"/>
  <c r="E1183"/>
  <c r="V1184"/>
  <c r="E1184"/>
  <c r="V1185"/>
  <c r="E1185"/>
  <c r="V1186"/>
  <c r="E1186"/>
  <c r="V1187"/>
  <c r="E1187"/>
  <c r="V1188"/>
  <c r="E1188"/>
  <c r="V1189"/>
  <c r="E1189"/>
  <c r="V1190"/>
  <c r="E1190"/>
  <c r="V1191"/>
  <c r="E1191"/>
  <c r="V1192"/>
  <c r="E1192"/>
  <c r="V1193"/>
  <c r="E1193"/>
  <c r="V1194"/>
  <c r="E1194"/>
  <c r="V1195"/>
  <c r="E1195"/>
  <c r="V1196"/>
  <c r="E1196"/>
  <c r="V1197"/>
  <c r="E1197"/>
  <c r="V1198"/>
  <c r="E1198"/>
  <c r="V1199"/>
  <c r="E1199"/>
  <c r="V1200"/>
  <c r="E1200"/>
  <c r="V1201"/>
  <c r="E1201"/>
  <c r="V1202"/>
  <c r="E1202"/>
  <c r="V1203"/>
  <c r="E1203"/>
  <c r="V1204"/>
  <c r="E1204"/>
  <c r="V1205"/>
  <c r="E1205"/>
  <c r="V1206"/>
  <c r="E1206"/>
  <c r="V1207"/>
  <c r="E1207"/>
  <c r="V1208"/>
  <c r="E1208"/>
  <c r="V1209"/>
  <c r="E1209"/>
  <c r="V1210"/>
  <c r="E1210"/>
  <c r="V1211"/>
  <c r="E1211"/>
  <c r="V1212"/>
  <c r="E1212"/>
  <c r="V1213"/>
  <c r="E1213"/>
  <c r="V1214"/>
  <c r="E1214"/>
  <c r="V1215"/>
  <c r="E1215"/>
  <c r="V1216"/>
  <c r="E1216"/>
  <c r="V1217"/>
  <c r="E1217"/>
  <c r="V1218"/>
  <c r="E1218"/>
  <c r="V1219"/>
  <c r="E1219"/>
  <c r="V1220"/>
  <c r="E1220"/>
  <c r="V1221"/>
  <c r="E1221"/>
  <c r="V1222"/>
  <c r="E1222"/>
  <c r="V1223"/>
  <c r="E1223"/>
  <c r="V1224"/>
  <c r="E1224"/>
  <c r="V1225"/>
  <c r="E1225"/>
  <c r="V1226"/>
  <c r="E1226"/>
  <c r="V1227"/>
  <c r="E1227"/>
  <c r="V1228"/>
  <c r="E1228"/>
  <c r="V1229"/>
  <c r="E1229"/>
  <c r="V1230"/>
  <c r="E1230"/>
  <c r="V1231"/>
  <c r="E1231"/>
  <c r="V1232"/>
  <c r="E1232"/>
  <c r="V1233"/>
  <c r="E1233"/>
  <c r="V1234"/>
  <c r="E1234"/>
  <c r="V1235"/>
  <c r="E1235"/>
  <c r="V1236"/>
  <c r="E1236"/>
  <c r="V1237"/>
  <c r="E1237"/>
  <c r="V1238"/>
  <c r="E1238"/>
  <c r="V1239"/>
  <c r="E1239"/>
  <c r="V1240"/>
  <c r="E1240"/>
  <c r="V1241"/>
  <c r="E1241"/>
  <c r="V1242"/>
  <c r="E1242"/>
  <c r="V1243"/>
  <c r="E1243"/>
  <c r="V1244"/>
  <c r="E1244"/>
  <c r="V1245"/>
  <c r="E1245"/>
  <c r="V1246"/>
  <c r="E1246"/>
  <c r="V1247"/>
  <c r="E1247"/>
  <c r="V1248"/>
  <c r="E1248"/>
  <c r="V1249"/>
  <c r="E1249"/>
  <c r="V1250"/>
  <c r="E1250"/>
  <c r="V1251"/>
  <c r="E1251"/>
  <c r="V1252"/>
  <c r="E1252"/>
  <c r="V1253"/>
  <c r="E1253"/>
  <c r="V1254"/>
  <c r="E1254"/>
  <c r="V1255"/>
  <c r="E1255"/>
  <c r="V1256"/>
  <c r="E1256"/>
  <c r="V1257"/>
  <c r="E1257"/>
  <c r="V1258"/>
  <c r="E1258"/>
  <c r="V1259"/>
  <c r="E1259"/>
  <c r="V1260"/>
  <c r="E1260"/>
  <c r="V1261"/>
  <c r="E1261"/>
  <c r="V1262"/>
  <c r="E1262"/>
  <c r="V1263"/>
  <c r="E1263"/>
  <c r="V1264"/>
  <c r="E1264"/>
  <c r="V1265"/>
  <c r="E1265"/>
  <c r="V1266"/>
  <c r="E1266"/>
  <c r="V1267"/>
  <c r="E1267"/>
  <c r="V1268"/>
  <c r="E1268"/>
  <c r="V1269"/>
  <c r="E1269"/>
  <c r="V1270"/>
  <c r="E1270"/>
  <c r="V1271"/>
  <c r="E1271"/>
  <c r="V1272"/>
  <c r="E1272"/>
  <c r="V1273"/>
  <c r="E1273"/>
  <c r="V1274"/>
  <c r="E1274"/>
  <c r="V1275"/>
  <c r="E1275"/>
  <c r="V1276"/>
  <c r="E1276"/>
  <c r="V1277"/>
  <c r="E1277"/>
  <c r="V1278"/>
  <c r="E1278"/>
  <c r="V1279"/>
  <c r="E1279"/>
  <c r="V1280"/>
  <c r="E1280"/>
  <c r="V1281"/>
  <c r="E1281"/>
  <c r="V1282"/>
  <c r="E1282"/>
  <c r="V1283"/>
  <c r="E1283"/>
  <c r="V1284"/>
  <c r="E1284"/>
  <c r="V1285"/>
  <c r="E1285"/>
  <c r="V1286"/>
  <c r="E1286"/>
  <c r="V1287"/>
  <c r="E1287"/>
  <c r="V1288"/>
  <c r="E1288"/>
  <c r="V1289"/>
  <c r="E1289"/>
  <c r="V1290"/>
  <c r="E1290"/>
  <c r="V1291"/>
  <c r="E1291"/>
  <c r="V1292"/>
  <c r="E1292"/>
  <c r="V1293"/>
  <c r="E1293"/>
  <c r="V1294"/>
  <c r="E1294"/>
  <c r="V1295"/>
  <c r="E1295"/>
  <c r="V1296"/>
  <c r="E1296"/>
  <c r="V1297"/>
  <c r="E1297"/>
  <c r="V1298"/>
  <c r="E1298"/>
  <c r="V1299"/>
  <c r="E1299"/>
  <c r="V1300"/>
  <c r="E1300"/>
  <c r="V1301"/>
  <c r="E1301"/>
  <c r="V1302"/>
  <c r="E1302"/>
  <c r="V1303"/>
  <c r="E1303"/>
  <c r="V1304"/>
  <c r="E1304"/>
  <c r="V1305"/>
  <c r="E1305"/>
  <c r="V1306"/>
  <c r="E1306"/>
  <c r="V1307"/>
  <c r="E1307"/>
  <c r="V1308"/>
  <c r="E1308"/>
  <c r="V1309"/>
  <c r="E1309"/>
  <c r="V1310"/>
  <c r="E1310"/>
  <c r="V1311"/>
  <c r="E1311"/>
  <c r="V1312"/>
  <c r="E1312"/>
  <c r="V1313"/>
  <c r="E1313"/>
  <c r="V1314"/>
  <c r="E1314"/>
  <c r="V1315"/>
  <c r="E1315"/>
  <c r="V1316"/>
  <c r="E1316"/>
  <c r="V1317"/>
  <c r="E1317"/>
  <c r="V1318"/>
  <c r="E1318"/>
  <c r="V1319"/>
  <c r="E1319"/>
  <c r="V1320"/>
  <c r="E1320"/>
  <c r="V1321"/>
  <c r="E1321"/>
  <c r="V1322"/>
  <c r="E1322"/>
  <c r="V1323"/>
  <c r="E1323"/>
  <c r="V1324"/>
  <c r="E1324"/>
  <c r="V1325"/>
  <c r="E1325"/>
  <c r="V1326"/>
  <c r="E1326"/>
  <c r="V1327"/>
  <c r="E1327"/>
  <c r="V1328"/>
  <c r="E1328"/>
  <c r="V1329"/>
  <c r="E1329"/>
  <c r="V1330"/>
  <c r="E1330"/>
  <c r="V1331"/>
  <c r="E1331"/>
  <c r="V1332"/>
  <c r="E1332"/>
  <c r="V1333"/>
  <c r="E1333"/>
  <c r="V1334"/>
  <c r="E1334"/>
  <c r="V1335"/>
  <c r="E1335"/>
  <c r="V1336"/>
  <c r="E1336"/>
  <c r="V1337"/>
  <c r="E1337"/>
  <c r="V1338"/>
  <c r="E1338"/>
  <c r="V1339"/>
  <c r="E1339"/>
  <c r="V1340"/>
  <c r="E1340"/>
  <c r="V1341"/>
  <c r="E1341"/>
  <c r="V1342"/>
  <c r="E1342"/>
  <c r="V1343"/>
  <c r="E1343"/>
  <c r="V1344"/>
  <c r="E1344"/>
  <c r="V1345"/>
  <c r="E1345"/>
  <c r="V1346"/>
  <c r="E1346"/>
  <c r="V1347"/>
  <c r="E1347"/>
  <c r="V1348"/>
  <c r="E1348"/>
  <c r="V1349"/>
  <c r="E1349"/>
  <c r="V1350"/>
  <c r="E1350"/>
  <c r="V1351"/>
  <c r="E1351"/>
  <c r="V1352"/>
  <c r="E1352"/>
  <c r="V1353"/>
  <c r="E1353"/>
  <c r="V1354"/>
  <c r="E1354"/>
  <c r="V1355"/>
  <c r="E1355"/>
  <c r="V1356"/>
  <c r="E1356"/>
  <c r="V1357"/>
  <c r="E1357"/>
  <c r="V1358"/>
  <c r="E1358"/>
  <c r="V1359"/>
  <c r="E1359"/>
  <c r="V1360"/>
  <c r="E1360"/>
  <c r="V1361"/>
  <c r="E1361"/>
  <c r="V1362"/>
  <c r="E1362"/>
  <c r="V1363"/>
  <c r="E1363"/>
  <c r="V1364"/>
  <c r="E1364"/>
  <c r="V1365"/>
  <c r="E1365"/>
  <c r="V1366"/>
  <c r="E1366"/>
  <c r="V1367"/>
  <c r="E1367"/>
  <c r="V1368"/>
  <c r="E1368"/>
  <c r="V1369"/>
  <c r="E1369"/>
  <c r="V1370"/>
  <c r="E1370"/>
  <c r="V1371"/>
  <c r="E1371"/>
  <c r="V1372"/>
  <c r="E1372"/>
  <c r="V1373"/>
  <c r="E1373"/>
  <c r="V1374"/>
  <c r="E1374"/>
  <c r="V1375"/>
  <c r="E1375"/>
  <c r="V1376"/>
  <c r="E1376"/>
  <c r="V1377"/>
  <c r="E1377"/>
  <c r="V1378"/>
  <c r="E1378"/>
  <c r="V1379"/>
  <c r="E1379"/>
  <c r="V1380"/>
  <c r="E1380"/>
  <c r="V1381"/>
  <c r="E1381"/>
  <c r="V1382"/>
  <c r="E1382"/>
  <c r="V1383"/>
  <c r="E1383"/>
  <c r="V1384"/>
  <c r="E1384"/>
  <c r="V1385"/>
  <c r="E1385"/>
  <c r="V1386"/>
  <c r="E1386"/>
  <c r="V1387"/>
  <c r="E1387"/>
  <c r="V1388"/>
  <c r="E1388"/>
  <c r="V1389"/>
  <c r="E1389"/>
  <c r="V1390"/>
  <c r="E1390"/>
  <c r="V1391"/>
  <c r="E1391"/>
  <c r="V1392"/>
  <c r="E1392"/>
  <c r="V1393"/>
  <c r="E1393"/>
  <c r="V1394"/>
  <c r="E1394"/>
  <c r="V1395"/>
  <c r="E1395"/>
  <c r="V1396"/>
  <c r="E1396"/>
  <c r="V1397"/>
  <c r="E1397"/>
  <c r="V1398"/>
  <c r="E1398"/>
  <c r="V1399"/>
  <c r="E1399"/>
  <c r="V1400"/>
  <c r="E1400"/>
  <c r="V1401"/>
  <c r="E1401"/>
  <c r="V1402"/>
  <c r="E1402"/>
  <c r="V1403"/>
  <c r="E1403"/>
  <c r="V1404"/>
  <c r="E1404"/>
  <c r="V1405"/>
  <c r="E1405"/>
  <c r="V1406"/>
  <c r="E1406"/>
  <c r="V1407"/>
  <c r="E1407"/>
  <c r="V1408"/>
  <c r="E1408"/>
  <c r="V1409"/>
  <c r="E1409"/>
  <c r="V1410"/>
  <c r="E1410"/>
  <c r="V1411"/>
  <c r="E1411"/>
  <c r="V1412"/>
  <c r="E1412"/>
  <c r="V1413"/>
  <c r="E1413"/>
  <c r="V1414"/>
  <c r="E1414"/>
  <c r="V1415"/>
  <c r="E1415"/>
  <c r="V1416"/>
  <c r="E1416"/>
  <c r="V1417"/>
  <c r="E1417"/>
  <c r="V1418"/>
  <c r="E1418"/>
  <c r="V1419"/>
  <c r="E1419"/>
  <c r="V1420"/>
  <c r="E1420"/>
  <c r="V1421"/>
  <c r="E1421"/>
  <c r="V1422"/>
  <c r="E1422"/>
  <c r="V1423"/>
  <c r="E1423"/>
  <c r="V1424"/>
  <c r="E1424"/>
  <c r="V1425"/>
  <c r="E1425"/>
  <c r="V1426"/>
  <c r="E1426"/>
  <c r="V1427"/>
  <c r="E1427"/>
  <c r="V1428"/>
  <c r="E1428"/>
  <c r="V1429"/>
  <c r="E1429"/>
  <c r="V1430"/>
  <c r="E1430"/>
  <c r="V1431"/>
  <c r="E1431"/>
  <c r="V1432"/>
  <c r="E1432"/>
  <c r="V1433"/>
  <c r="E1433"/>
  <c r="V1434"/>
  <c r="E1434"/>
  <c r="V1435"/>
  <c r="E1435"/>
  <c r="V1436"/>
  <c r="E1436"/>
  <c r="V1437"/>
  <c r="E1437"/>
  <c r="V1438"/>
  <c r="E1438"/>
  <c r="V1439"/>
  <c r="E1439"/>
  <c r="V1440"/>
  <c r="E1440"/>
  <c r="V1441"/>
  <c r="E1441"/>
  <c r="V1442"/>
  <c r="E1442"/>
  <c r="V1443"/>
  <c r="E1443"/>
  <c r="V1444"/>
  <c r="E1444"/>
  <c r="V1445"/>
  <c r="E1445"/>
  <c r="V1446"/>
  <c r="E1446"/>
  <c r="V1447"/>
  <c r="E1447"/>
  <c r="V1448"/>
  <c r="E1448"/>
  <c r="V1449"/>
  <c r="E1449"/>
  <c r="V1450"/>
  <c r="E1450"/>
  <c r="V1451"/>
  <c r="E1451"/>
  <c r="V1452"/>
  <c r="E1452"/>
  <c r="V1453"/>
  <c r="E1453"/>
  <c r="V1454"/>
  <c r="E1454"/>
  <c r="V1455"/>
  <c r="E1455"/>
  <c r="V1456"/>
  <c r="E1456"/>
  <c r="V1457"/>
  <c r="E1457"/>
  <c r="V1458"/>
  <c r="E1458"/>
  <c r="V1459"/>
  <c r="E1459"/>
  <c r="V1460"/>
  <c r="E1460"/>
  <c r="V1461"/>
  <c r="E1461"/>
  <c r="V1462"/>
  <c r="E1462"/>
  <c r="V1463"/>
  <c r="E1463"/>
  <c r="V1464"/>
  <c r="E1464"/>
  <c r="V1465"/>
  <c r="E1465"/>
  <c r="V1466"/>
  <c r="E1466"/>
  <c r="V1467"/>
  <c r="E1467"/>
  <c r="V1468"/>
  <c r="E1468"/>
  <c r="V1469"/>
  <c r="E1469"/>
  <c r="V1470"/>
  <c r="E1470"/>
  <c r="V1471"/>
  <c r="E1471"/>
  <c r="V1472"/>
  <c r="E1472"/>
  <c r="V1473"/>
  <c r="E1473"/>
  <c r="V1474"/>
  <c r="E1474"/>
  <c r="V1475"/>
  <c r="E1475"/>
  <c r="V1476"/>
  <c r="E1476"/>
  <c r="V1477"/>
  <c r="E1477"/>
  <c r="V1478"/>
  <c r="E1478"/>
  <c r="V1479"/>
  <c r="E1479"/>
  <c r="V1480"/>
  <c r="E1480"/>
  <c r="V1481"/>
  <c r="E1481"/>
  <c r="V1482"/>
  <c r="E1482"/>
  <c r="V1483"/>
  <c r="E1483"/>
  <c r="V1484"/>
  <c r="E1484"/>
  <c r="V1485"/>
  <c r="E1485"/>
  <c r="V1486"/>
  <c r="E1486"/>
  <c r="V1487"/>
  <c r="E1487"/>
  <c r="V1488"/>
  <c r="E1488"/>
  <c r="V1489"/>
  <c r="E1489"/>
  <c r="V1490"/>
  <c r="E1490"/>
  <c r="V1491"/>
  <c r="E1491"/>
  <c r="V1492"/>
  <c r="E1492"/>
  <c r="V1493"/>
  <c r="E1493"/>
  <c r="V1494"/>
  <c r="E1494"/>
  <c r="V1495"/>
  <c r="E1495"/>
  <c r="V1496"/>
  <c r="E1496"/>
  <c r="V1497"/>
  <c r="E1497"/>
  <c r="V1498"/>
  <c r="E1498"/>
  <c r="V1499"/>
  <c r="E1499"/>
  <c r="V1500"/>
  <c r="E1500"/>
  <c r="V1501"/>
  <c r="E1501"/>
  <c r="V1502"/>
  <c r="E1502"/>
  <c r="V1503"/>
  <c r="E1503"/>
  <c r="V1504"/>
  <c r="E1504"/>
  <c r="V1505"/>
  <c r="E1505"/>
  <c r="V1506"/>
  <c r="E1506"/>
  <c r="V1507"/>
  <c r="E1507"/>
  <c r="V1508"/>
  <c r="E1508"/>
  <c r="V1509"/>
  <c r="E1509"/>
  <c r="V1510"/>
  <c r="E1510"/>
  <c r="V1511"/>
  <c r="E1511"/>
  <c r="V1512"/>
  <c r="E1512"/>
  <c r="V1513"/>
  <c r="E1513"/>
  <c r="V1514"/>
  <c r="E1514"/>
  <c r="V1515"/>
  <c r="E1515"/>
  <c r="V1516"/>
  <c r="E1516"/>
  <c r="V1517"/>
  <c r="E1517"/>
  <c r="V1518"/>
  <c r="E1518"/>
  <c r="V1519"/>
  <c r="E1519"/>
  <c r="V1520"/>
  <c r="E1520"/>
  <c r="V1521"/>
  <c r="E1521"/>
  <c r="V1522"/>
  <c r="E1522"/>
  <c r="V1523"/>
  <c r="E1523"/>
  <c r="V1524"/>
  <c r="E1524"/>
  <c r="V1525"/>
  <c r="E1525"/>
  <c r="V1526"/>
  <c r="E1526"/>
  <c r="V1527"/>
  <c r="E1527"/>
  <c r="V1528"/>
  <c r="E1528"/>
  <c r="V1529"/>
  <c r="E1529"/>
  <c r="V1530"/>
  <c r="E1530"/>
  <c r="V1531"/>
  <c r="E1531"/>
  <c r="V1532"/>
  <c r="E1532"/>
  <c r="V1533"/>
  <c r="E1533"/>
  <c r="V1534"/>
  <c r="E1534"/>
  <c r="V1535"/>
  <c r="E1535"/>
  <c r="V1536"/>
  <c r="E1536"/>
  <c r="V1537"/>
  <c r="E1537"/>
  <c r="V1538"/>
  <c r="E1538"/>
  <c r="V1539"/>
  <c r="E1539"/>
  <c r="V1540"/>
  <c r="E1540"/>
  <c r="V1541"/>
  <c r="E1541"/>
  <c r="V1542"/>
  <c r="E1542"/>
  <c r="V1543"/>
  <c r="E1543"/>
  <c r="V1544"/>
  <c r="E1544"/>
  <c r="V1545"/>
  <c r="E1545"/>
  <c r="V1546"/>
  <c r="E1546"/>
  <c r="V1547"/>
  <c r="E1547"/>
  <c r="V1548"/>
  <c r="E1548"/>
  <c r="V1549"/>
  <c r="E1549"/>
  <c r="V1550"/>
  <c r="E1550"/>
  <c r="V1551"/>
  <c r="E1551"/>
  <c r="V1552"/>
  <c r="E1552"/>
  <c r="V1553"/>
  <c r="E1553"/>
  <c r="V1554"/>
  <c r="E1554"/>
  <c r="V1555"/>
  <c r="E1555"/>
  <c r="V1556"/>
  <c r="E1556"/>
  <c r="V1557"/>
  <c r="E1557"/>
  <c r="V1558"/>
  <c r="E1558"/>
  <c r="V1559"/>
  <c r="E1559"/>
  <c r="V1560"/>
  <c r="E1560"/>
  <c r="V1561"/>
  <c r="E1561"/>
  <c r="V1562"/>
  <c r="E1562"/>
  <c r="V1563"/>
  <c r="E1563"/>
  <c r="V1564"/>
  <c r="E1564"/>
  <c r="V1565"/>
  <c r="E1565"/>
  <c r="V1566"/>
  <c r="E1566"/>
  <c r="V1567"/>
  <c r="E1567"/>
  <c r="V1568"/>
  <c r="E1568"/>
  <c r="V1569"/>
  <c r="E1569"/>
  <c r="V1570"/>
  <c r="E1570"/>
  <c r="V1571"/>
  <c r="E1571"/>
  <c r="V1572"/>
  <c r="E1572"/>
  <c r="V1573"/>
  <c r="E1573"/>
  <c r="V1574"/>
  <c r="E1574"/>
  <c r="V1575"/>
  <c r="E1575"/>
  <c r="V1576"/>
  <c r="E1576"/>
  <c r="V1577"/>
  <c r="E1577"/>
  <c r="V1578"/>
  <c r="E1578"/>
  <c r="V1579"/>
  <c r="E1579"/>
  <c r="V1580"/>
  <c r="E1580"/>
  <c r="V1581"/>
  <c r="E1581"/>
  <c r="V1582"/>
  <c r="E1582"/>
  <c r="V1583"/>
  <c r="E1583"/>
  <c r="V1584"/>
  <c r="E1584"/>
  <c r="V1585"/>
  <c r="E1585"/>
  <c r="V1586"/>
  <c r="E1586"/>
  <c r="V1587"/>
  <c r="E1587"/>
  <c r="V1588"/>
  <c r="E1588"/>
  <c r="V1589"/>
  <c r="E1589"/>
  <c r="V1590"/>
  <c r="E1590"/>
  <c r="V1591"/>
  <c r="E1591"/>
  <c r="V1592"/>
  <c r="E1592"/>
  <c r="V1593"/>
  <c r="E1593"/>
  <c r="V1594"/>
  <c r="E1594"/>
  <c r="V1595"/>
  <c r="E1595"/>
  <c r="V1596"/>
  <c r="E1596"/>
  <c r="V1597"/>
  <c r="E1597"/>
  <c r="V1598"/>
  <c r="E1598"/>
  <c r="V1599"/>
  <c r="E1599"/>
  <c r="V1600"/>
  <c r="E1600"/>
  <c r="V1601"/>
  <c r="E1601"/>
  <c r="V1602"/>
  <c r="E1602"/>
  <c r="V1603"/>
  <c r="E1603"/>
  <c r="V1604"/>
  <c r="E1604"/>
  <c r="V1605"/>
  <c r="E1605"/>
  <c r="V1606"/>
  <c r="E1606"/>
  <c r="V1607"/>
  <c r="E1607"/>
  <c r="V1608"/>
  <c r="E1608"/>
  <c r="V1609"/>
  <c r="E1609"/>
  <c r="V1610"/>
  <c r="E1610"/>
  <c r="V1611"/>
  <c r="E1611"/>
  <c r="V1612"/>
  <c r="E1612"/>
  <c r="V1613"/>
  <c r="E1613"/>
  <c r="V1614"/>
  <c r="E1614"/>
  <c r="V1615"/>
  <c r="E1615"/>
  <c r="V1616"/>
  <c r="E1616"/>
  <c r="V1617"/>
  <c r="E1617"/>
  <c r="V1618"/>
  <c r="E1618"/>
  <c r="V1619"/>
  <c r="E1619"/>
  <c r="V1620"/>
  <c r="E1620"/>
  <c r="V1621"/>
  <c r="E1621"/>
  <c r="V1622"/>
  <c r="E1622"/>
  <c r="V1623"/>
  <c r="E1623"/>
  <c r="V1624"/>
  <c r="E1624"/>
  <c r="V1625"/>
  <c r="E1625"/>
  <c r="V1626"/>
  <c r="E1626"/>
  <c r="V1627"/>
  <c r="E1627"/>
  <c r="V1628"/>
  <c r="E1628"/>
  <c r="V1629"/>
  <c r="E1629"/>
  <c r="V1630"/>
  <c r="E1630"/>
  <c r="V1631"/>
  <c r="E1631"/>
  <c r="V1632"/>
  <c r="E1632"/>
  <c r="V1633"/>
  <c r="E1633"/>
  <c r="V1634"/>
  <c r="E1634"/>
  <c r="V1635"/>
  <c r="E1635"/>
  <c r="V1636"/>
  <c r="E1636"/>
  <c r="V1637"/>
  <c r="E1637"/>
  <c r="V1638"/>
  <c r="E1638"/>
  <c r="V1639"/>
  <c r="E1639"/>
  <c r="V1640"/>
  <c r="E1640"/>
  <c r="V1641"/>
  <c r="E1641"/>
  <c r="V1642"/>
  <c r="E1642"/>
  <c r="V1643"/>
  <c r="E1643"/>
  <c r="V1644"/>
  <c r="E1644"/>
  <c r="V1645"/>
  <c r="E1645"/>
  <c r="V1646"/>
  <c r="E1646"/>
  <c r="V1647"/>
  <c r="E1647"/>
  <c r="V1648"/>
  <c r="E1648"/>
  <c r="V1649"/>
  <c r="E1649"/>
  <c r="V1650"/>
  <c r="E1650"/>
  <c r="V1651"/>
  <c r="E1651"/>
  <c r="V1652"/>
  <c r="E1652"/>
  <c r="V1653"/>
  <c r="E1653"/>
  <c r="V1654"/>
  <c r="E1654"/>
  <c r="V1655"/>
  <c r="E1655"/>
  <c r="V1656"/>
  <c r="E1656"/>
  <c r="V1657"/>
  <c r="E1657"/>
  <c r="V1658"/>
  <c r="E1658"/>
  <c r="V1659"/>
  <c r="E1659"/>
  <c r="V1660"/>
  <c r="E1660"/>
  <c r="V1661"/>
  <c r="E1661"/>
  <c r="V1662"/>
  <c r="E1662"/>
  <c r="V1663"/>
  <c r="E1663"/>
  <c r="V1664"/>
  <c r="E1664"/>
  <c r="V1665"/>
  <c r="E1665"/>
  <c r="V1666"/>
  <c r="E1666"/>
  <c r="V1667"/>
  <c r="E1667"/>
  <c r="V1668"/>
  <c r="E1668"/>
  <c r="V1669"/>
  <c r="E1669"/>
  <c r="V1670"/>
  <c r="E1670"/>
  <c r="V1671"/>
  <c r="E1671"/>
  <c r="V1672"/>
  <c r="E1672"/>
  <c r="V1673"/>
  <c r="E1673"/>
  <c r="V1674"/>
  <c r="E1674"/>
  <c r="V1675"/>
  <c r="E1675"/>
  <c r="V1676"/>
  <c r="E1676"/>
  <c r="V1677"/>
  <c r="E1677"/>
  <c r="V1678"/>
  <c r="E1678"/>
  <c r="V1679"/>
  <c r="E1679"/>
  <c r="V1680"/>
  <c r="E1680"/>
  <c r="V1681"/>
  <c r="E1681"/>
  <c r="V1682"/>
  <c r="E1682"/>
  <c r="V1683"/>
  <c r="E1683"/>
  <c r="V1684"/>
  <c r="E1684"/>
  <c r="V1685"/>
  <c r="E1685"/>
  <c r="V1686"/>
  <c r="E1686"/>
  <c r="V1687"/>
  <c r="E1687"/>
  <c r="V1688"/>
  <c r="E1688"/>
  <c r="V1689"/>
  <c r="E1689"/>
  <c r="V1690"/>
  <c r="E1690"/>
  <c r="V1691"/>
  <c r="E1691"/>
  <c r="V1692"/>
  <c r="E1692"/>
  <c r="V1693"/>
  <c r="E1693"/>
  <c r="V1694"/>
  <c r="E1694"/>
  <c r="V1695"/>
  <c r="E1695"/>
  <c r="V1696"/>
  <c r="E1696"/>
  <c r="V1697"/>
  <c r="E1697"/>
  <c r="V1698"/>
  <c r="E1698"/>
  <c r="V1699"/>
  <c r="E1699"/>
  <c r="V1700"/>
  <c r="E1700"/>
  <c r="V1701"/>
  <c r="E1701"/>
  <c r="V1702"/>
  <c r="E1702"/>
  <c r="V1703"/>
  <c r="E1703"/>
  <c r="V1704"/>
  <c r="E1704"/>
  <c r="V1705"/>
  <c r="E1705"/>
  <c r="V1706"/>
  <c r="E1706"/>
  <c r="V1707"/>
  <c r="E1707"/>
  <c r="V1708"/>
  <c r="E1708"/>
  <c r="V1709"/>
  <c r="E1709"/>
  <c r="V1710"/>
  <c r="E1710"/>
  <c r="V1711"/>
  <c r="E1711"/>
  <c r="V1712"/>
  <c r="E1712"/>
  <c r="V1713"/>
  <c r="E1713"/>
  <c r="V1714"/>
  <c r="E1714"/>
  <c r="V1715"/>
  <c r="E1715"/>
  <c r="V1716"/>
  <c r="E1716"/>
  <c r="V1717"/>
  <c r="E1717"/>
  <c r="V1718"/>
  <c r="E1718"/>
  <c r="V1719"/>
  <c r="E1719"/>
  <c r="V1720"/>
  <c r="E1720"/>
  <c r="V1721"/>
  <c r="E1721"/>
  <c r="V1722"/>
  <c r="E1722"/>
  <c r="V1723"/>
  <c r="E1723"/>
  <c r="V1724"/>
  <c r="E1724"/>
  <c r="V1725"/>
  <c r="E1725"/>
  <c r="V1726"/>
  <c r="E1726"/>
  <c r="V1727"/>
  <c r="E1727"/>
  <c r="V1728"/>
  <c r="E1728"/>
  <c r="V1729"/>
  <c r="E1729"/>
  <c r="V1730"/>
  <c r="E1730"/>
  <c r="V1731"/>
  <c r="E1731"/>
  <c r="V1732"/>
  <c r="E1732"/>
  <c r="V1733"/>
  <c r="E1733"/>
  <c r="V1734"/>
  <c r="E1734"/>
  <c r="V1735"/>
  <c r="E1735"/>
  <c r="V1736"/>
  <c r="E1736"/>
  <c r="V1737"/>
  <c r="E1737"/>
  <c r="V1738"/>
  <c r="E1738"/>
  <c r="V1739"/>
  <c r="E1739"/>
  <c r="V1740"/>
  <c r="E1740"/>
  <c r="V1741"/>
  <c r="E1741"/>
  <c r="V1742"/>
  <c r="E1742"/>
  <c r="V1743"/>
  <c r="E1743"/>
  <c r="V1744"/>
  <c r="E1744"/>
  <c r="V1745"/>
  <c r="E1745"/>
  <c r="V1746"/>
  <c r="E1746"/>
  <c r="V1747"/>
  <c r="E1747"/>
  <c r="V1748"/>
  <c r="E1748"/>
  <c r="V1749"/>
  <c r="E1749"/>
  <c r="V1750"/>
  <c r="E1750"/>
  <c r="V1751"/>
  <c r="E1751"/>
  <c r="V1752"/>
  <c r="E1752"/>
  <c r="V1753"/>
  <c r="E1753"/>
  <c r="V1754"/>
  <c r="E1754"/>
  <c r="V1755"/>
  <c r="E1755"/>
  <c r="V1756"/>
  <c r="E1756"/>
  <c r="V1757"/>
  <c r="E1757"/>
  <c r="V1758"/>
  <c r="E1758"/>
  <c r="V1759"/>
  <c r="E1759"/>
  <c r="V1760"/>
  <c r="E1760"/>
  <c r="V1761"/>
  <c r="E1761"/>
  <c r="V1762"/>
  <c r="E1762"/>
  <c r="V1763"/>
  <c r="E1763"/>
  <c r="V1764"/>
  <c r="E1764"/>
  <c r="V1765"/>
  <c r="E1765"/>
  <c r="V1766"/>
  <c r="E1766"/>
  <c r="V1767"/>
  <c r="E1767"/>
  <c r="V1768"/>
  <c r="E1768"/>
  <c r="V1769"/>
  <c r="E1769"/>
  <c r="V1770"/>
  <c r="E1770"/>
  <c r="V1771"/>
  <c r="E1771"/>
  <c r="V1772"/>
  <c r="E1772"/>
  <c r="V1773"/>
  <c r="E1773"/>
  <c r="V1774"/>
  <c r="E1774"/>
  <c r="V1775"/>
  <c r="E1775"/>
  <c r="V1776"/>
  <c r="E1776"/>
  <c r="V1777"/>
  <c r="E1777"/>
  <c r="V1778"/>
  <c r="E1778"/>
  <c r="V1779"/>
  <c r="E1779"/>
  <c r="V1780"/>
  <c r="E1780"/>
  <c r="V1781"/>
  <c r="E1781"/>
  <c r="V1782"/>
  <c r="E1782"/>
  <c r="V1783"/>
  <c r="E1783"/>
  <c r="V1784"/>
  <c r="E1784"/>
  <c r="V1785"/>
  <c r="E1785"/>
  <c r="V1786"/>
  <c r="E1786"/>
  <c r="V1787"/>
  <c r="E1787"/>
  <c r="V1788"/>
  <c r="E1788"/>
  <c r="V1789"/>
  <c r="E1789"/>
  <c r="V1790"/>
  <c r="E1790"/>
  <c r="V1791"/>
  <c r="E1791"/>
  <c r="V1792"/>
  <c r="E1792"/>
  <c r="V1793"/>
  <c r="E1793"/>
  <c r="V1794"/>
  <c r="E1794"/>
  <c r="V1795"/>
  <c r="E1795"/>
  <c r="V1796"/>
  <c r="E1796"/>
  <c r="V1797"/>
  <c r="E1797"/>
  <c r="V1798"/>
  <c r="E1798"/>
  <c r="V1799"/>
  <c r="E1799"/>
  <c r="V1800"/>
  <c r="E1800"/>
  <c r="V1801"/>
  <c r="E1801"/>
  <c r="V1802"/>
  <c r="E1802"/>
  <c r="V1803"/>
  <c r="E1803"/>
  <c r="V1804"/>
  <c r="E1804"/>
  <c r="V1805"/>
  <c r="E1805"/>
  <c r="V1806"/>
  <c r="E1806"/>
  <c r="V1807"/>
  <c r="E1807"/>
  <c r="V1808"/>
  <c r="E1808"/>
  <c r="V1809"/>
  <c r="E1809"/>
  <c r="V1810"/>
  <c r="E1810"/>
  <c r="V1811"/>
  <c r="E1811"/>
  <c r="V1812"/>
  <c r="E1812"/>
  <c r="V1813"/>
  <c r="E1813"/>
  <c r="V1814"/>
  <c r="E1814"/>
  <c r="V1815"/>
  <c r="E1815"/>
  <c r="V1816"/>
  <c r="E1816"/>
  <c r="V1817"/>
  <c r="E1817"/>
  <c r="V1818"/>
  <c r="E1818"/>
  <c r="V1819"/>
  <c r="E1819"/>
  <c r="V1820"/>
  <c r="E1820"/>
  <c r="V1821"/>
  <c r="E1821"/>
  <c r="V1822"/>
  <c r="E1822"/>
  <c r="V1823"/>
  <c r="E1823"/>
  <c r="V1824"/>
  <c r="E1824"/>
  <c r="V1825"/>
  <c r="E1825"/>
  <c r="V1826"/>
  <c r="E1826"/>
  <c r="V1827"/>
  <c r="E1827"/>
  <c r="V1828"/>
  <c r="E1828"/>
  <c r="V1829"/>
  <c r="E1829"/>
  <c r="V1830"/>
  <c r="E1830"/>
  <c r="V1831"/>
  <c r="E1831"/>
  <c r="V1832"/>
  <c r="E1832"/>
  <c r="V1833"/>
  <c r="E1833"/>
  <c r="V1834"/>
  <c r="E1834"/>
  <c r="V1835"/>
  <c r="E1835"/>
  <c r="V1836"/>
  <c r="E1836"/>
  <c r="V1837"/>
  <c r="E1837"/>
  <c r="V1838"/>
  <c r="E1838"/>
  <c r="V1839"/>
  <c r="E1839"/>
  <c r="V1840"/>
  <c r="E1840"/>
  <c r="V1841"/>
  <c r="E1841"/>
  <c r="V1842"/>
  <c r="E1842"/>
  <c r="V1843"/>
  <c r="E1843"/>
  <c r="V1844"/>
  <c r="E1844"/>
  <c r="V1845"/>
  <c r="E1845"/>
  <c r="V1846"/>
  <c r="E1846"/>
  <c r="V1847"/>
  <c r="E1847"/>
  <c r="V1848"/>
  <c r="E1848"/>
  <c r="V1849"/>
  <c r="E1849"/>
  <c r="V1850"/>
  <c r="E1850"/>
  <c r="V1851"/>
  <c r="E1851"/>
  <c r="V1852"/>
  <c r="E1852"/>
  <c r="V1853"/>
  <c r="E1853"/>
  <c r="V1854"/>
  <c r="E1854"/>
  <c r="V1855"/>
  <c r="E1855"/>
  <c r="V1856"/>
  <c r="E1856"/>
  <c r="V1857"/>
  <c r="E1857"/>
  <c r="V1858"/>
  <c r="E1858"/>
  <c r="V1859"/>
  <c r="E1859"/>
  <c r="V1860"/>
  <c r="E1860"/>
  <c r="V1861"/>
  <c r="E1861"/>
  <c r="V1862"/>
  <c r="E1862"/>
  <c r="V1863"/>
  <c r="E1863"/>
  <c r="V1864"/>
  <c r="E1864"/>
  <c r="V1865"/>
  <c r="E1865"/>
  <c r="V1866"/>
  <c r="E1866"/>
  <c r="V1867"/>
  <c r="E1867"/>
  <c r="V1868"/>
  <c r="E1868"/>
  <c r="V1869"/>
  <c r="E1869"/>
  <c r="V1870"/>
  <c r="E1870"/>
  <c r="V1871"/>
  <c r="E1871"/>
  <c r="V1872"/>
  <c r="E1872"/>
  <c r="V1873"/>
  <c r="E1873"/>
  <c r="V1874"/>
  <c r="E1874"/>
  <c r="V1875"/>
  <c r="E1875"/>
  <c r="V1876"/>
  <c r="E1876"/>
  <c r="V1877"/>
  <c r="E1877"/>
  <c r="V1878"/>
  <c r="E1878"/>
  <c r="V1879"/>
  <c r="E1879"/>
  <c r="V1880"/>
  <c r="E1880"/>
  <c r="V1881"/>
  <c r="E1881"/>
  <c r="V1882"/>
  <c r="E1882"/>
  <c r="V1883"/>
  <c r="E1883"/>
  <c r="V1884"/>
  <c r="E1884"/>
  <c r="V1885"/>
  <c r="E1885"/>
  <c r="V1886"/>
  <c r="E1886"/>
  <c r="V1887"/>
  <c r="E1887"/>
  <c r="V1888"/>
  <c r="E1888"/>
  <c r="V1889"/>
  <c r="E1889"/>
  <c r="V1890"/>
  <c r="E1890"/>
  <c r="V1891"/>
  <c r="E1891"/>
  <c r="V1892"/>
  <c r="E1892"/>
  <c r="V1893"/>
  <c r="E1893"/>
  <c r="V1894"/>
  <c r="E1894"/>
  <c r="V1895"/>
  <c r="E1895"/>
  <c r="V1896"/>
  <c r="E1896"/>
  <c r="V1897"/>
  <c r="E1897"/>
  <c r="V1898"/>
  <c r="E1898"/>
  <c r="V1899"/>
  <c r="E1899"/>
  <c r="V1900"/>
  <c r="E1900"/>
  <c r="V1901"/>
  <c r="E1901"/>
  <c r="V1902"/>
  <c r="E1902"/>
  <c r="V1903"/>
  <c r="E1903"/>
  <c r="V1904"/>
  <c r="E1904"/>
  <c r="V1905"/>
  <c r="E1905"/>
  <c r="V1906"/>
  <c r="E1906"/>
  <c r="V1907"/>
  <c r="E1907"/>
  <c r="V1908"/>
  <c r="E1908"/>
  <c r="V1909"/>
  <c r="E1909"/>
  <c r="V1910"/>
  <c r="E1910"/>
  <c r="V1911"/>
  <c r="E1911"/>
  <c r="V1912"/>
  <c r="E1912"/>
  <c r="V1913"/>
  <c r="E1913"/>
  <c r="V1914"/>
  <c r="E1914"/>
  <c r="V1915"/>
  <c r="E1915"/>
  <c r="V1916"/>
  <c r="E1916"/>
  <c r="V1917"/>
  <c r="E1917"/>
  <c r="V1918"/>
  <c r="E1918"/>
  <c r="V1919"/>
  <c r="E1919"/>
  <c r="V1920"/>
  <c r="E1920"/>
  <c r="V1921"/>
  <c r="E1921"/>
  <c r="V1922"/>
  <c r="E1922"/>
  <c r="V1923"/>
  <c r="E1923"/>
  <c r="V1924"/>
  <c r="E1924"/>
  <c r="V1925"/>
  <c r="E1925"/>
  <c r="V1926"/>
  <c r="E1926"/>
  <c r="V1927"/>
  <c r="E1927"/>
  <c r="V1928"/>
  <c r="E1928"/>
  <c r="V1929"/>
  <c r="E1929"/>
  <c r="V1930"/>
  <c r="E1930"/>
  <c r="V1931"/>
  <c r="E1931"/>
  <c r="V1932"/>
  <c r="E1932"/>
  <c r="V1933"/>
  <c r="E1933"/>
  <c r="V1934"/>
  <c r="E1934"/>
  <c r="V1935"/>
  <c r="E1935"/>
  <c r="V1936"/>
  <c r="E1936"/>
  <c r="V1937"/>
  <c r="E1937"/>
  <c r="V1938"/>
  <c r="E1938"/>
  <c r="V1939"/>
  <c r="E1939"/>
  <c r="V1940"/>
  <c r="E1940"/>
  <c r="V1941"/>
  <c r="E1941"/>
  <c r="V1942"/>
  <c r="E1942"/>
  <c r="V1943"/>
  <c r="E1943"/>
  <c r="V1944"/>
  <c r="E1944"/>
  <c r="V1945"/>
  <c r="E1945"/>
  <c r="V1946"/>
  <c r="E1946"/>
  <c r="V1947"/>
  <c r="E1947"/>
  <c r="V1948"/>
  <c r="E1948"/>
  <c r="V1949"/>
  <c r="E1949"/>
  <c r="V1950"/>
  <c r="E1950"/>
  <c r="V1951"/>
  <c r="E1951"/>
  <c r="V1952"/>
  <c r="E1952"/>
  <c r="V1953"/>
  <c r="E1953"/>
  <c r="V1954"/>
  <c r="E1954"/>
  <c r="V1955"/>
  <c r="E1955"/>
  <c r="V1956"/>
  <c r="E1956"/>
  <c r="V1957"/>
  <c r="E1957"/>
  <c r="V1958"/>
  <c r="E1958"/>
  <c r="V1959"/>
  <c r="E1959"/>
  <c r="V1960"/>
  <c r="E1960"/>
  <c r="V1961"/>
  <c r="E1961"/>
  <c r="V1962"/>
  <c r="E1962"/>
  <c r="V1963"/>
  <c r="E1963"/>
  <c r="V1964"/>
  <c r="E1964"/>
  <c r="V1965"/>
  <c r="E1965"/>
  <c r="V1966"/>
  <c r="E1966"/>
  <c r="V1967"/>
  <c r="E1967"/>
  <c r="V1968"/>
  <c r="E1968"/>
  <c r="V1969"/>
  <c r="E1969"/>
  <c r="V1970"/>
  <c r="E1970"/>
  <c r="V1971"/>
  <c r="E1971"/>
  <c r="V1972"/>
  <c r="E1972"/>
  <c r="V1973"/>
  <c r="E1973"/>
  <c r="V1974"/>
  <c r="E1974"/>
  <c r="V1975"/>
  <c r="E1975"/>
  <c r="V1976"/>
  <c r="E1976"/>
  <c r="V1977"/>
  <c r="E1977"/>
  <c r="V1978"/>
  <c r="E1978"/>
  <c r="V1979"/>
  <c r="E1979"/>
  <c r="V1980"/>
  <c r="E1980"/>
  <c r="V1981"/>
  <c r="E1981"/>
  <c r="V1982"/>
  <c r="E1982"/>
  <c r="V1983"/>
  <c r="E1983"/>
  <c r="V1984"/>
  <c r="E1984"/>
  <c r="V1985"/>
  <c r="E1985"/>
  <c r="V1986"/>
  <c r="E1986"/>
  <c r="V1987"/>
  <c r="E1987"/>
  <c r="V1988"/>
  <c r="E1988"/>
  <c r="V1989"/>
  <c r="E1989"/>
  <c r="V1990"/>
  <c r="E1990"/>
  <c r="V1991"/>
  <c r="E1991"/>
  <c r="V1992"/>
  <c r="E1992"/>
  <c r="V1993"/>
  <c r="E1993"/>
  <c r="V1994"/>
  <c r="E1994"/>
  <c r="V1995"/>
  <c r="E1995"/>
  <c r="V1996"/>
  <c r="E1996"/>
  <c r="V1997"/>
  <c r="E1997"/>
  <c r="V1998"/>
  <c r="E1998"/>
  <c r="V1999"/>
  <c r="E1999"/>
  <c r="V2000"/>
  <c r="E2000"/>
  <c r="V2001"/>
  <c r="E2001"/>
  <c r="V2002"/>
  <c r="E2002"/>
  <c r="V2003"/>
  <c r="E2003"/>
  <c r="V2004"/>
  <c r="E2004"/>
  <c r="V2005"/>
  <c r="E2005"/>
  <c r="V2006"/>
  <c r="E2006"/>
  <c r="V2007"/>
  <c r="E2007"/>
  <c r="V2008"/>
  <c r="E2008"/>
  <c r="V2009"/>
  <c r="E2009"/>
  <c r="V2010"/>
  <c r="E2010"/>
  <c r="V2011"/>
  <c r="E2011"/>
  <c r="V2012"/>
  <c r="E2012"/>
  <c r="V2013"/>
  <c r="E2013"/>
  <c r="V2014"/>
  <c r="E2014"/>
  <c r="V2015"/>
  <c r="E2015"/>
  <c r="V2016"/>
  <c r="E2016"/>
  <c r="V2017"/>
  <c r="E2017"/>
  <c r="V2018"/>
  <c r="E2018"/>
  <c r="V2019"/>
  <c r="E2019"/>
  <c r="V2020"/>
  <c r="E2020"/>
  <c r="V2021"/>
  <c r="E2021"/>
  <c r="V2022"/>
  <c r="E2022"/>
  <c r="V2023"/>
  <c r="E2023"/>
  <c r="V2024"/>
  <c r="E2024"/>
  <c r="V2025"/>
  <c r="E2025"/>
  <c r="V2026"/>
  <c r="E2026"/>
  <c r="V2027"/>
  <c r="E2027"/>
  <c r="V2028"/>
  <c r="E2028"/>
  <c r="V2029"/>
  <c r="E2029"/>
  <c r="V2030"/>
  <c r="E2030"/>
  <c r="V2031"/>
  <c r="E2031"/>
  <c r="V2032"/>
  <c r="E2032"/>
  <c r="V2033"/>
  <c r="E2033"/>
  <c r="V2034"/>
  <c r="E2034"/>
  <c r="V2035"/>
  <c r="E2035"/>
  <c r="V2036"/>
  <c r="E2036"/>
  <c r="V2037"/>
  <c r="E2037"/>
  <c r="V2038"/>
  <c r="E2038"/>
  <c r="V2039"/>
  <c r="E2039"/>
  <c r="V2040"/>
  <c r="E2040"/>
  <c r="V2041"/>
  <c r="E2041"/>
  <c r="V2042"/>
  <c r="E2042"/>
  <c r="V2043"/>
  <c r="E2043"/>
  <c r="V2044"/>
  <c r="E2044"/>
  <c r="V2045"/>
  <c r="E2045"/>
  <c r="V2046"/>
  <c r="E2046"/>
  <c r="V2047"/>
  <c r="E2047"/>
  <c r="V2048"/>
  <c r="E2048"/>
  <c r="V2049"/>
  <c r="E2049"/>
  <c r="V2050"/>
  <c r="E2050"/>
  <c r="V2051"/>
  <c r="E2051"/>
  <c r="V2052"/>
  <c r="E2052"/>
  <c r="V2053"/>
  <c r="E2053"/>
  <c r="V2054"/>
  <c r="E2054"/>
  <c r="V2055"/>
  <c r="E2055"/>
  <c r="V2056"/>
  <c r="E2056"/>
  <c r="V2057"/>
  <c r="E2057"/>
  <c r="V2058"/>
  <c r="E2058"/>
  <c r="V2059"/>
  <c r="E2059"/>
  <c r="V2060"/>
  <c r="E2060"/>
  <c r="V2061"/>
  <c r="E2061"/>
  <c r="V2062"/>
  <c r="E2062"/>
  <c r="V2063"/>
  <c r="E2063"/>
  <c r="V2064"/>
  <c r="E2064"/>
  <c r="V2065"/>
  <c r="E2065"/>
  <c r="V2066"/>
  <c r="E2066"/>
  <c r="V2067"/>
  <c r="E2067"/>
  <c r="V2068"/>
  <c r="E2068"/>
  <c r="V2069"/>
  <c r="E2069"/>
  <c r="V2070"/>
  <c r="E2070"/>
  <c r="V2071"/>
  <c r="E2071"/>
  <c r="V2072"/>
  <c r="E2072"/>
  <c r="V2073"/>
  <c r="E2073"/>
  <c r="V2074"/>
  <c r="E2074"/>
  <c r="V2075"/>
  <c r="E2075"/>
  <c r="V2076"/>
  <c r="E2076"/>
  <c r="V2077"/>
  <c r="E2077"/>
  <c r="V2078"/>
  <c r="E2078"/>
  <c r="V2079"/>
  <c r="E2079"/>
  <c r="V2080"/>
  <c r="E2080"/>
  <c r="V2081"/>
  <c r="E2081"/>
  <c r="V2082"/>
  <c r="E2082"/>
  <c r="V2083"/>
  <c r="E2083"/>
  <c r="V2084"/>
  <c r="E2084"/>
  <c r="V2085"/>
  <c r="E2085"/>
  <c r="V2086"/>
  <c r="E2086"/>
  <c r="V2087"/>
  <c r="E2087"/>
  <c r="V2088"/>
  <c r="E2088"/>
  <c r="V2089"/>
  <c r="E2089"/>
  <c r="V2090"/>
  <c r="E2090"/>
  <c r="V2091"/>
  <c r="E2091"/>
  <c r="V2092"/>
  <c r="E2092"/>
  <c r="V2093"/>
  <c r="E2093"/>
  <c r="V2094"/>
  <c r="E2094"/>
  <c r="V2095"/>
  <c r="E2095"/>
  <c r="V2096"/>
  <c r="E2096"/>
  <c r="V2097"/>
  <c r="E2097"/>
  <c r="V2098"/>
  <c r="E2098"/>
  <c r="V2099"/>
  <c r="E2099"/>
  <c r="V2100"/>
  <c r="E2100"/>
  <c r="V2101"/>
  <c r="E2101"/>
  <c r="V2102"/>
  <c r="E2102"/>
  <c r="V2103"/>
  <c r="E2103"/>
  <c r="V2104"/>
  <c r="E2104"/>
  <c r="V2105"/>
  <c r="E2105"/>
  <c r="V2106"/>
  <c r="E2106"/>
  <c r="V2107"/>
  <c r="E2107"/>
  <c r="V2108"/>
  <c r="E2108"/>
  <c r="V2109"/>
  <c r="E2109"/>
  <c r="V2110"/>
  <c r="E2110"/>
  <c r="V2111"/>
  <c r="E2111"/>
  <c r="V2112"/>
  <c r="E2112"/>
  <c r="V2113"/>
  <c r="E2113"/>
  <c r="V2114"/>
  <c r="E2114"/>
  <c r="V2115"/>
  <c r="E2115"/>
  <c r="V2116"/>
  <c r="E2116"/>
  <c r="V2117"/>
  <c r="E2117"/>
  <c r="V2118"/>
  <c r="E2118"/>
  <c r="V2119"/>
  <c r="E2119"/>
  <c r="V2120"/>
  <c r="E2120"/>
  <c r="V2121"/>
  <c r="E2121"/>
  <c r="V2122"/>
  <c r="E2122"/>
  <c r="V2123"/>
  <c r="E2123"/>
  <c r="V2124"/>
  <c r="E2124"/>
  <c r="V2125"/>
  <c r="E2125"/>
  <c r="V2126"/>
  <c r="E2126"/>
  <c r="V2127"/>
  <c r="E2127"/>
  <c r="V2128"/>
  <c r="E2128"/>
  <c r="V2129"/>
  <c r="E2129"/>
  <c r="V2130"/>
  <c r="E2130"/>
  <c r="V2131"/>
  <c r="E2131"/>
  <c r="V2132"/>
  <c r="E2132"/>
  <c r="V2133"/>
  <c r="E2133"/>
  <c r="V2134"/>
  <c r="E2134"/>
  <c r="V2135"/>
  <c r="E2135"/>
  <c r="V2136"/>
  <c r="E2136"/>
  <c r="V2137"/>
  <c r="E2137"/>
  <c r="V2138"/>
  <c r="E2138"/>
  <c r="V2139"/>
  <c r="E2139"/>
  <c r="V2140"/>
  <c r="E2140"/>
  <c r="V2141"/>
  <c r="E2141"/>
  <c r="V2142"/>
  <c r="E2142"/>
  <c r="V2143"/>
  <c r="E2143"/>
  <c r="V2144"/>
  <c r="E2144"/>
  <c r="V2145"/>
  <c r="E2145"/>
  <c r="V2146"/>
  <c r="E2146"/>
  <c r="V2147"/>
  <c r="E2147"/>
  <c r="V2148"/>
  <c r="E2148"/>
  <c r="V2149"/>
  <c r="E2149"/>
  <c r="V2150"/>
  <c r="E2150"/>
  <c r="V2151"/>
  <c r="E2151"/>
  <c r="V2152"/>
  <c r="E2152"/>
  <c r="V2153"/>
  <c r="E2153"/>
  <c r="V2154"/>
  <c r="E2154"/>
  <c r="V2155"/>
  <c r="E2155"/>
  <c r="V2156"/>
  <c r="E2156"/>
  <c r="V2157"/>
  <c r="E2157"/>
  <c r="V2158"/>
  <c r="E2158"/>
  <c r="V2159"/>
  <c r="E2159"/>
  <c r="V2160"/>
  <c r="E2160"/>
  <c r="V2161"/>
  <c r="E2161"/>
  <c r="V2162"/>
  <c r="E2162"/>
  <c r="V2163"/>
  <c r="E2163"/>
  <c r="V2164"/>
  <c r="E2164"/>
  <c r="V2165"/>
  <c r="E2165"/>
  <c r="V2166"/>
  <c r="E2166"/>
  <c r="V2167"/>
  <c r="E2167"/>
  <c r="V2168"/>
  <c r="E2168"/>
  <c r="V2169"/>
  <c r="E2169"/>
  <c r="V2170"/>
  <c r="E2170"/>
  <c r="V2171"/>
  <c r="E2171"/>
  <c r="V2172"/>
  <c r="E2172"/>
  <c r="V2173"/>
  <c r="E2173"/>
  <c r="V2174"/>
  <c r="E2174"/>
  <c r="V2175"/>
  <c r="E2175"/>
  <c r="V2176"/>
  <c r="E2176"/>
  <c r="V2177"/>
  <c r="E2177"/>
  <c r="V2178"/>
  <c r="E2178"/>
  <c r="V2179"/>
  <c r="E2179"/>
  <c r="V2180"/>
  <c r="E2180"/>
  <c r="V2181"/>
  <c r="E2181"/>
  <c r="V2182"/>
  <c r="E2182"/>
  <c r="V2183"/>
  <c r="E2183"/>
  <c r="V2184"/>
  <c r="E2184"/>
  <c r="V2185"/>
  <c r="E2185"/>
  <c r="V2186"/>
  <c r="E2186"/>
  <c r="V2187"/>
  <c r="E2187"/>
  <c r="V2188"/>
  <c r="E2188"/>
  <c r="V2189"/>
  <c r="E2189"/>
  <c r="V2190"/>
  <c r="E2190"/>
  <c r="V2191"/>
  <c r="E2191"/>
  <c r="V2192"/>
  <c r="E2192"/>
  <c r="V2193"/>
  <c r="E2193"/>
  <c r="V2194"/>
  <c r="E2194"/>
  <c r="V2195"/>
  <c r="E2195"/>
  <c r="V2196"/>
  <c r="E2196"/>
  <c r="V2197"/>
  <c r="E2197"/>
  <c r="V2198"/>
  <c r="E2198"/>
  <c r="V2199"/>
  <c r="E2199"/>
  <c r="V2200"/>
  <c r="E2200"/>
  <c r="V2201"/>
  <c r="E2201"/>
  <c r="V2202"/>
  <c r="E2202"/>
  <c r="V2203"/>
  <c r="E2203"/>
  <c r="V2204"/>
  <c r="E2204"/>
  <c r="V2205"/>
  <c r="E2205"/>
  <c r="V2206"/>
  <c r="E2206"/>
  <c r="V2207"/>
  <c r="E2207"/>
  <c r="V2208"/>
  <c r="E2208"/>
  <c r="V2209"/>
  <c r="E2209"/>
  <c r="V2210"/>
  <c r="E2210"/>
  <c r="V2211"/>
  <c r="E2211"/>
  <c r="V2212"/>
  <c r="E2212"/>
  <c r="V2213"/>
  <c r="E2213"/>
  <c r="V2214"/>
  <c r="E2214"/>
  <c r="V2215"/>
  <c r="E2215"/>
  <c r="V2216"/>
  <c r="E2216"/>
  <c r="V2217"/>
  <c r="E2217"/>
  <c r="V2218"/>
  <c r="E2218"/>
  <c r="V2219"/>
  <c r="E2219"/>
  <c r="V2220"/>
  <c r="E2220"/>
  <c r="V2221"/>
  <c r="E2221"/>
  <c r="V2222"/>
  <c r="E2222"/>
  <c r="V2223"/>
  <c r="E2223"/>
  <c r="V2224"/>
  <c r="E2224"/>
  <c r="V2225"/>
  <c r="E2225"/>
  <c r="V2226"/>
  <c r="E2226"/>
  <c r="V2227"/>
  <c r="E2227"/>
  <c r="V2228"/>
  <c r="E2228"/>
  <c r="V2229"/>
  <c r="E2229"/>
  <c r="V2230"/>
  <c r="E2230"/>
  <c r="V2231"/>
  <c r="E2231"/>
  <c r="V2232"/>
  <c r="E2232"/>
  <c r="V2233"/>
  <c r="E2233"/>
  <c r="V2234"/>
  <c r="E2234"/>
  <c r="V2235"/>
  <c r="E2235"/>
  <c r="V2236"/>
  <c r="E2236"/>
  <c r="V2237"/>
  <c r="E2237"/>
  <c r="V2238"/>
  <c r="E2238"/>
  <c r="V2239"/>
  <c r="E2239"/>
  <c r="V2240"/>
  <c r="E2240"/>
  <c r="V2241"/>
  <c r="E2241"/>
  <c r="V2242"/>
  <c r="E2242"/>
  <c r="V2243"/>
  <c r="E2243"/>
  <c r="V2244"/>
  <c r="E2244"/>
  <c r="V2245"/>
  <c r="E2245"/>
  <c r="V2246"/>
  <c r="E2246"/>
  <c r="V2247"/>
  <c r="E2247"/>
  <c r="V2248"/>
  <c r="E2248"/>
  <c r="V2249"/>
  <c r="E2249"/>
  <c r="V2250"/>
  <c r="E2250"/>
  <c r="V2251"/>
  <c r="E2251"/>
  <c r="V2252"/>
  <c r="E2252"/>
  <c r="V2253"/>
  <c r="E2253"/>
  <c r="V2254"/>
  <c r="E2254"/>
  <c r="V2255"/>
  <c r="E2255"/>
  <c r="V2256"/>
  <c r="E2256"/>
  <c r="V2257"/>
  <c r="E2257"/>
  <c r="V2258"/>
  <c r="E2258"/>
  <c r="V2259"/>
  <c r="E2259"/>
  <c r="V2260"/>
  <c r="E2260"/>
  <c r="V2261"/>
  <c r="E2261"/>
  <c r="V2262"/>
  <c r="E2262"/>
  <c r="V2263"/>
  <c r="E2263"/>
  <c r="V2264"/>
  <c r="E2264"/>
  <c r="V2265"/>
  <c r="E2265"/>
  <c r="V2266"/>
  <c r="E2266"/>
  <c r="V2267"/>
  <c r="E2267"/>
  <c r="V2268"/>
  <c r="E2268"/>
  <c r="V2269"/>
  <c r="E2269"/>
  <c r="V2270"/>
  <c r="E2270"/>
  <c r="V2271"/>
  <c r="E2271"/>
  <c r="V2272"/>
  <c r="E2272"/>
  <c r="V2273"/>
  <c r="E2273"/>
  <c r="V2274"/>
  <c r="E2274"/>
  <c r="V2275"/>
  <c r="E2275"/>
  <c r="V2276"/>
  <c r="E2276"/>
  <c r="V2277"/>
  <c r="E2277"/>
  <c r="V2278"/>
  <c r="E2278"/>
  <c r="V2279"/>
  <c r="E2279"/>
  <c r="V2280"/>
  <c r="E2280"/>
  <c r="V2281"/>
  <c r="E2281"/>
  <c r="V2282"/>
  <c r="E2282"/>
  <c r="V2283"/>
  <c r="E2283"/>
  <c r="V2284"/>
  <c r="E2284"/>
  <c r="V2285"/>
  <c r="E2285"/>
  <c r="V2286"/>
  <c r="E2286"/>
  <c r="V2287"/>
  <c r="E2287"/>
  <c r="V2288"/>
  <c r="E2288"/>
  <c r="V2289"/>
  <c r="E2289"/>
  <c r="V2290"/>
  <c r="E2290"/>
  <c r="V2291"/>
  <c r="E2291"/>
  <c r="V2292"/>
  <c r="E2292"/>
  <c r="V2293"/>
  <c r="E2293"/>
  <c r="V2294"/>
  <c r="E2294"/>
  <c r="V2295"/>
  <c r="E2295"/>
  <c r="V2296"/>
  <c r="E2296"/>
  <c r="V2297"/>
  <c r="E2297"/>
  <c r="V2298"/>
  <c r="E2298"/>
  <c r="V2299"/>
  <c r="E2299"/>
  <c r="V2300"/>
  <c r="E2300"/>
  <c r="V2301"/>
  <c r="E2301"/>
  <c r="V2302"/>
  <c r="E2302"/>
  <c r="V2303"/>
  <c r="E2303"/>
  <c r="V2304"/>
  <c r="E2304"/>
  <c r="V2305"/>
  <c r="E2305"/>
  <c r="V2306"/>
  <c r="E2306"/>
  <c r="V2307"/>
  <c r="E2307"/>
  <c r="V2308"/>
  <c r="E2308"/>
  <c r="V2309"/>
  <c r="E2309"/>
  <c r="V2310"/>
  <c r="E2310"/>
  <c r="V2311"/>
  <c r="E2311"/>
  <c r="V2312"/>
  <c r="E2312"/>
  <c r="V2313"/>
  <c r="E2313"/>
  <c r="V2314"/>
  <c r="E2314"/>
  <c r="V2315"/>
  <c r="E2315"/>
  <c r="V2316"/>
  <c r="E2316"/>
  <c r="V2317"/>
  <c r="E2317"/>
  <c r="V2318"/>
  <c r="E2318"/>
  <c r="V2319"/>
  <c r="E2319"/>
  <c r="V2320"/>
  <c r="E2320"/>
  <c r="V2321"/>
  <c r="E2321"/>
  <c r="V2322"/>
  <c r="E2322"/>
  <c r="V2323"/>
  <c r="E2323"/>
  <c r="V2324"/>
  <c r="E2324"/>
  <c r="V2325"/>
  <c r="E2325"/>
  <c r="V2326"/>
  <c r="E2326"/>
  <c r="V2327"/>
  <c r="E2327"/>
  <c r="V2328"/>
  <c r="E2328"/>
  <c r="V2329"/>
  <c r="E2329"/>
  <c r="V2330"/>
  <c r="E2330"/>
  <c r="V2331"/>
  <c r="E2331"/>
  <c r="V2332"/>
  <c r="E2332"/>
  <c r="V2333"/>
  <c r="E2333"/>
  <c r="V2334"/>
  <c r="E2334"/>
  <c r="V2335"/>
  <c r="E2335"/>
  <c r="V2336"/>
  <c r="E2336"/>
  <c r="V2337"/>
  <c r="E2337"/>
  <c r="V2338"/>
  <c r="E2338"/>
  <c r="V2339"/>
  <c r="E2339"/>
  <c r="V2340"/>
  <c r="E2340"/>
  <c r="V2341"/>
  <c r="E2341"/>
  <c r="V2342"/>
  <c r="E2342"/>
  <c r="V2343"/>
  <c r="E2343"/>
  <c r="V2344"/>
  <c r="E2344"/>
  <c r="V2345"/>
  <c r="E2345"/>
  <c r="V2346"/>
  <c r="E2346"/>
  <c r="V2347"/>
  <c r="E2347"/>
  <c r="V2348"/>
  <c r="E2348"/>
  <c r="V2349"/>
  <c r="E2349"/>
  <c r="V2350"/>
  <c r="E2350"/>
  <c r="V2351"/>
  <c r="E2351"/>
  <c r="V2352"/>
  <c r="E2352"/>
  <c r="V2353"/>
  <c r="E2353"/>
  <c r="V2354"/>
  <c r="E2354"/>
  <c r="V2355"/>
  <c r="E2355"/>
  <c r="V2356"/>
  <c r="E2356"/>
  <c r="V2357"/>
  <c r="E2357"/>
  <c r="V2358"/>
  <c r="E2358"/>
  <c r="V2359"/>
  <c r="E2359"/>
  <c r="V2360"/>
  <c r="E2360"/>
  <c r="V2361"/>
  <c r="E2361"/>
  <c r="V2362"/>
  <c r="E2362"/>
  <c r="V2363"/>
  <c r="E2363"/>
  <c r="V2364"/>
  <c r="E2364"/>
  <c r="V2365"/>
  <c r="E2365"/>
  <c r="V2366"/>
  <c r="E2366"/>
  <c r="V2367"/>
  <c r="E2367"/>
  <c r="V2368"/>
  <c r="E2368"/>
  <c r="V2369"/>
  <c r="E2369"/>
  <c r="V2370"/>
  <c r="E2370"/>
  <c r="V2371"/>
  <c r="E2371"/>
  <c r="V2372"/>
  <c r="E2372"/>
  <c r="V2373"/>
  <c r="E2373"/>
  <c r="V2374"/>
  <c r="E2374"/>
  <c r="V2375"/>
  <c r="E2375"/>
  <c r="V2376"/>
  <c r="E2376"/>
  <c r="V2377"/>
  <c r="E2377"/>
  <c r="V2378"/>
  <c r="E2378"/>
  <c r="V2379"/>
  <c r="E2379"/>
  <c r="V2380"/>
  <c r="E2380"/>
  <c r="V2381"/>
  <c r="E2381"/>
  <c r="V2382"/>
  <c r="E2382"/>
  <c r="V2383"/>
  <c r="E2383"/>
  <c r="V2384"/>
  <c r="E2384"/>
  <c r="V2385"/>
  <c r="E2385"/>
  <c r="V2386"/>
  <c r="E2386"/>
  <c r="V2387"/>
  <c r="E2387"/>
  <c r="V2388"/>
  <c r="E2388"/>
  <c r="V2389"/>
  <c r="E2389"/>
  <c r="V2390"/>
  <c r="E2390"/>
  <c r="V2391"/>
  <c r="E2391"/>
  <c r="V2392"/>
  <c r="E2392"/>
  <c r="V2393"/>
  <c r="E2393"/>
  <c r="V2394"/>
  <c r="E2394"/>
  <c r="V2395"/>
  <c r="E2395"/>
  <c r="V2396"/>
  <c r="E2396"/>
  <c r="V2397"/>
  <c r="E2397"/>
  <c r="V2398"/>
  <c r="E2398"/>
  <c r="V2399"/>
  <c r="E2399"/>
  <c r="V2400"/>
  <c r="E2400"/>
  <c r="V2401"/>
  <c r="E2401"/>
  <c r="V2402"/>
  <c r="E2402"/>
  <c r="V2403"/>
  <c r="E2403"/>
  <c r="V2404"/>
  <c r="E2404"/>
  <c r="V2405"/>
  <c r="E2405"/>
  <c r="V2406"/>
  <c r="E2406"/>
  <c r="V2407"/>
  <c r="E2407"/>
  <c r="V2408"/>
  <c r="E2408"/>
  <c r="V2409"/>
  <c r="E2409"/>
  <c r="V2410"/>
  <c r="E2410"/>
  <c r="V2411"/>
  <c r="E2411"/>
  <c r="V2412"/>
  <c r="E2412"/>
  <c r="V2413"/>
  <c r="E2413"/>
  <c r="V2414"/>
  <c r="E2414"/>
  <c r="V2415"/>
  <c r="E2415"/>
  <c r="V2416"/>
  <c r="E2416"/>
  <c r="V2417"/>
  <c r="E2417"/>
  <c r="V2418"/>
  <c r="E2418"/>
  <c r="V2419"/>
  <c r="E2419"/>
  <c r="V2420"/>
  <c r="E2420"/>
  <c r="V2421"/>
  <c r="E2421"/>
  <c r="V2422"/>
  <c r="E2422"/>
  <c r="V2423"/>
  <c r="E2423"/>
  <c r="V2424"/>
  <c r="E2424"/>
  <c r="V2425"/>
  <c r="E2425"/>
  <c r="V2426"/>
  <c r="E2426"/>
  <c r="V2427"/>
  <c r="E2427"/>
  <c r="V2428"/>
  <c r="E2428"/>
  <c r="V2429"/>
  <c r="E2429"/>
  <c r="V2430"/>
  <c r="E2430"/>
  <c r="V2431"/>
  <c r="E2431"/>
  <c r="V2432"/>
  <c r="E2432"/>
  <c r="V2433"/>
  <c r="E2433"/>
  <c r="V2434"/>
  <c r="E2434"/>
  <c r="V2435"/>
  <c r="E2435"/>
  <c r="V2436"/>
  <c r="E2436"/>
  <c r="V2437"/>
  <c r="E2437"/>
  <c r="V2438"/>
  <c r="E2438"/>
  <c r="V2439"/>
  <c r="E2439"/>
  <c r="V2440"/>
  <c r="E2440"/>
  <c r="V2441"/>
  <c r="E2441"/>
  <c r="V2442"/>
  <c r="E2442"/>
  <c r="V2443"/>
  <c r="E2443"/>
  <c r="V2444"/>
  <c r="E2444"/>
  <c r="V2445"/>
  <c r="E2445"/>
  <c r="V2446"/>
  <c r="E2446"/>
  <c r="V2447"/>
  <c r="E2447"/>
  <c r="V2448"/>
  <c r="E2448"/>
  <c r="V2449"/>
  <c r="E2449"/>
  <c r="V2450"/>
  <c r="E2450"/>
  <c r="V2451"/>
  <c r="E2451"/>
  <c r="V2452"/>
  <c r="E2452"/>
  <c r="V2453"/>
  <c r="E2453"/>
  <c r="V2454"/>
  <c r="E2454"/>
  <c r="V2455"/>
  <c r="E2455"/>
  <c r="V2456"/>
  <c r="E2456"/>
  <c r="V2457"/>
  <c r="E2457"/>
  <c r="V2458"/>
  <c r="E2458"/>
  <c r="V2459"/>
  <c r="E2459"/>
  <c r="V2460"/>
  <c r="E2460"/>
  <c r="V2461"/>
  <c r="E2461"/>
  <c r="V2462"/>
  <c r="E2462"/>
  <c r="V2463"/>
  <c r="E2463"/>
  <c r="V2464"/>
  <c r="E2464"/>
  <c r="V2465"/>
  <c r="E2465"/>
  <c r="V2466"/>
  <c r="E2466"/>
  <c r="V2467"/>
  <c r="E2467"/>
  <c r="V2468"/>
  <c r="E2468"/>
  <c r="V2469"/>
  <c r="E2469"/>
  <c r="V2470"/>
  <c r="E2470"/>
  <c r="V2471"/>
  <c r="E2471"/>
  <c r="V2472"/>
  <c r="E2472"/>
  <c r="V2473"/>
  <c r="E2473"/>
  <c r="V2474"/>
  <c r="E2474"/>
  <c r="V2475"/>
  <c r="E2475"/>
  <c r="V2476"/>
  <c r="E2476"/>
  <c r="V2477"/>
  <c r="E2477"/>
  <c r="V2478"/>
  <c r="E2478"/>
  <c r="V2479"/>
  <c r="E2479"/>
  <c r="V2480"/>
  <c r="E2480"/>
  <c r="V2481"/>
  <c r="E2481"/>
  <c r="V2482"/>
  <c r="E2482"/>
  <c r="V2483"/>
  <c r="E2483"/>
  <c r="V2484"/>
  <c r="E2484"/>
  <c r="V2485"/>
  <c r="E2485"/>
  <c r="V2486"/>
  <c r="E2486"/>
  <c r="V2487"/>
  <c r="E2487"/>
  <c r="V2488"/>
  <c r="E2488"/>
  <c r="V2489"/>
  <c r="E2489"/>
  <c r="V2490"/>
  <c r="E2490"/>
  <c r="V2491"/>
  <c r="E2491"/>
  <c r="V2492"/>
  <c r="E2492"/>
  <c r="V2493"/>
  <c r="E2493"/>
  <c r="V2494"/>
  <c r="E2494"/>
  <c r="V2495"/>
  <c r="E2495"/>
  <c r="V2496"/>
  <c r="E2496"/>
  <c r="V2497"/>
  <c r="E2497"/>
  <c r="V2498"/>
  <c r="E2498"/>
  <c r="V2499"/>
  <c r="E2499"/>
  <c r="V2500"/>
  <c r="E2500"/>
  <c r="V2501"/>
  <c r="E2501"/>
  <c r="G6"/>
  <c r="G7"/>
  <c r="G8"/>
  <c r="G9"/>
  <c r="G10"/>
  <c r="G11"/>
  <c r="G12"/>
  <c r="G13"/>
  <c r="G14"/>
  <c r="G15"/>
  <c r="G16"/>
  <c r="G17"/>
  <c r="G18"/>
  <c r="G19"/>
  <c r="G20"/>
  <c r="G21"/>
  <c r="G22"/>
  <c r="G23"/>
  <c r="G24"/>
  <c r="G25"/>
  <c r="G26"/>
  <c r="G27"/>
  <c r="G28"/>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525"/>
  <c r="G526"/>
  <c r="G527"/>
  <c r="G528"/>
  <c r="G529"/>
  <c r="G530"/>
  <c r="G531"/>
  <c r="G532"/>
  <c r="G533"/>
  <c r="G534"/>
  <c r="G535"/>
  <c r="G536"/>
  <c r="G537"/>
  <c r="G538"/>
  <c r="G539"/>
  <c r="G540"/>
  <c r="G541"/>
  <c r="G542"/>
  <c r="G543"/>
  <c r="G544"/>
  <c r="G545"/>
  <c r="G546"/>
  <c r="G547"/>
  <c r="G548"/>
  <c r="G549"/>
  <c r="G550"/>
  <c r="G551"/>
  <c r="G552"/>
  <c r="G553"/>
  <c r="G554"/>
  <c r="G555"/>
  <c r="G556"/>
  <c r="G557"/>
  <c r="G558"/>
  <c r="G559"/>
  <c r="G560"/>
  <c r="G561"/>
  <c r="G562"/>
  <c r="G563"/>
  <c r="G564"/>
  <c r="G565"/>
  <c r="G566"/>
  <c r="G567"/>
  <c r="G568"/>
  <c r="G569"/>
  <c r="G570"/>
  <c r="G571"/>
  <c r="G572"/>
  <c r="G573"/>
  <c r="G574"/>
  <c r="G575"/>
  <c r="G576"/>
  <c r="G577"/>
  <c r="G578"/>
  <c r="G579"/>
  <c r="G580"/>
  <c r="G581"/>
  <c r="G582"/>
  <c r="G583"/>
  <c r="G584"/>
  <c r="G585"/>
  <c r="G586"/>
  <c r="G587"/>
  <c r="G588"/>
  <c r="G589"/>
  <c r="G590"/>
  <c r="G591"/>
  <c r="G592"/>
  <c r="G593"/>
  <c r="G594"/>
  <c r="G595"/>
  <c r="G596"/>
  <c r="G597"/>
  <c r="G598"/>
  <c r="G599"/>
  <c r="G600"/>
  <c r="G601"/>
  <c r="G602"/>
  <c r="G603"/>
  <c r="G604"/>
  <c r="G605"/>
  <c r="G606"/>
  <c r="G607"/>
  <c r="G608"/>
  <c r="G609"/>
  <c r="G610"/>
  <c r="G611"/>
  <c r="G612"/>
  <c r="G613"/>
  <c r="G614"/>
  <c r="G615"/>
  <c r="G616"/>
  <c r="G617"/>
  <c r="G618"/>
  <c r="G619"/>
  <c r="G620"/>
  <c r="G621"/>
  <c r="G622"/>
  <c r="G623"/>
  <c r="G624"/>
  <c r="G625"/>
  <c r="G626"/>
  <c r="G627"/>
  <c r="G628"/>
  <c r="G629"/>
  <c r="G630"/>
  <c r="G631"/>
  <c r="G632"/>
  <c r="G633"/>
  <c r="G634"/>
  <c r="G635"/>
  <c r="G636"/>
  <c r="G637"/>
  <c r="G638"/>
  <c r="G639"/>
  <c r="G640"/>
  <c r="G641"/>
  <c r="G642"/>
  <c r="G643"/>
  <c r="G644"/>
  <c r="G645"/>
  <c r="G646"/>
  <c r="G647"/>
  <c r="G648"/>
  <c r="G649"/>
  <c r="G650"/>
  <c r="G651"/>
  <c r="G652"/>
  <c r="G653"/>
  <c r="G654"/>
  <c r="G655"/>
  <c r="G656"/>
  <c r="G657"/>
  <c r="G658"/>
  <c r="G659"/>
  <c r="G660"/>
  <c r="G661"/>
  <c r="G662"/>
  <c r="G663"/>
  <c r="G664"/>
  <c r="G665"/>
  <c r="G666"/>
  <c r="G667"/>
  <c r="G668"/>
  <c r="G669"/>
  <c r="G670"/>
  <c r="G671"/>
  <c r="G672"/>
  <c r="G673"/>
  <c r="G674"/>
  <c r="G675"/>
  <c r="G676"/>
  <c r="G677"/>
  <c r="G678"/>
  <c r="G679"/>
  <c r="G680"/>
  <c r="G681"/>
  <c r="G682"/>
  <c r="G683"/>
  <c r="G684"/>
  <c r="G685"/>
  <c r="G686"/>
  <c r="G687"/>
  <c r="G688"/>
  <c r="G689"/>
  <c r="G690"/>
  <c r="G691"/>
  <c r="G692"/>
  <c r="G693"/>
  <c r="G694"/>
  <c r="G695"/>
  <c r="G696"/>
  <c r="G697"/>
  <c r="G698"/>
  <c r="G699"/>
  <c r="G700"/>
  <c r="G701"/>
  <c r="G702"/>
  <c r="G703"/>
  <c r="G704"/>
  <c r="G705"/>
  <c r="G706"/>
  <c r="G707"/>
  <c r="G708"/>
  <c r="G709"/>
  <c r="G710"/>
  <c r="G711"/>
  <c r="G712"/>
  <c r="G713"/>
  <c r="G714"/>
  <c r="G715"/>
  <c r="G716"/>
  <c r="G717"/>
  <c r="G718"/>
  <c r="G719"/>
  <c r="G720"/>
  <c r="G721"/>
  <c r="G722"/>
  <c r="G723"/>
  <c r="G724"/>
  <c r="G725"/>
  <c r="G726"/>
  <c r="G727"/>
  <c r="G728"/>
  <c r="G729"/>
  <c r="G730"/>
  <c r="G731"/>
  <c r="G732"/>
  <c r="G733"/>
  <c r="G734"/>
  <c r="G735"/>
  <c r="G736"/>
  <c r="G737"/>
  <c r="G738"/>
  <c r="G739"/>
  <c r="G740"/>
  <c r="G741"/>
  <c r="G742"/>
  <c r="G743"/>
  <c r="G744"/>
  <c r="G745"/>
  <c r="G746"/>
  <c r="G747"/>
  <c r="G748"/>
  <c r="G749"/>
  <c r="G750"/>
  <c r="G751"/>
  <c r="G752"/>
  <c r="G753"/>
  <c r="G754"/>
  <c r="G755"/>
  <c r="G756"/>
  <c r="G757"/>
  <c r="G758"/>
  <c r="G759"/>
  <c r="G760"/>
  <c r="G761"/>
  <c r="G762"/>
  <c r="G763"/>
  <c r="G764"/>
  <c r="G765"/>
  <c r="G766"/>
  <c r="G767"/>
  <c r="G768"/>
  <c r="G769"/>
  <c r="G770"/>
  <c r="G771"/>
  <c r="G772"/>
  <c r="G773"/>
  <c r="G774"/>
  <c r="G775"/>
  <c r="G776"/>
  <c r="G777"/>
  <c r="G778"/>
  <c r="G779"/>
  <c r="G780"/>
  <c r="G781"/>
  <c r="G782"/>
  <c r="G783"/>
  <c r="G784"/>
  <c r="G785"/>
  <c r="G786"/>
  <c r="G787"/>
  <c r="G788"/>
  <c r="G789"/>
  <c r="G790"/>
  <c r="G791"/>
  <c r="G792"/>
  <c r="G793"/>
  <c r="G794"/>
  <c r="G795"/>
  <c r="G796"/>
  <c r="G797"/>
  <c r="G798"/>
  <c r="G799"/>
  <c r="G800"/>
  <c r="G801"/>
  <c r="G802"/>
  <c r="G803"/>
  <c r="G804"/>
  <c r="G805"/>
  <c r="G806"/>
  <c r="G807"/>
  <c r="G808"/>
  <c r="G809"/>
  <c r="G810"/>
  <c r="G811"/>
  <c r="G812"/>
  <c r="G813"/>
  <c r="G814"/>
  <c r="G815"/>
  <c r="G816"/>
  <c r="G817"/>
  <c r="G818"/>
  <c r="G819"/>
  <c r="G820"/>
  <c r="G821"/>
  <c r="G822"/>
  <c r="G823"/>
  <c r="G824"/>
  <c r="G825"/>
  <c r="G826"/>
  <c r="G827"/>
  <c r="G828"/>
  <c r="G829"/>
  <c r="G830"/>
  <c r="G831"/>
  <c r="G832"/>
  <c r="G833"/>
  <c r="G834"/>
  <c r="G835"/>
  <c r="G836"/>
  <c r="G837"/>
  <c r="G838"/>
  <c r="G839"/>
  <c r="G840"/>
  <c r="G841"/>
  <c r="G842"/>
  <c r="G843"/>
  <c r="G844"/>
  <c r="G845"/>
  <c r="G846"/>
  <c r="G847"/>
  <c r="G848"/>
  <c r="G849"/>
  <c r="G850"/>
  <c r="G851"/>
  <c r="G852"/>
  <c r="G853"/>
  <c r="G854"/>
  <c r="G855"/>
  <c r="G856"/>
  <c r="G857"/>
  <c r="G858"/>
  <c r="G859"/>
  <c r="G860"/>
  <c r="G861"/>
  <c r="G862"/>
  <c r="G863"/>
  <c r="G864"/>
  <c r="G865"/>
  <c r="G866"/>
  <c r="G867"/>
  <c r="G868"/>
  <c r="G869"/>
  <c r="G870"/>
  <c r="G871"/>
  <c r="G872"/>
  <c r="G873"/>
  <c r="G874"/>
  <c r="G875"/>
  <c r="G876"/>
  <c r="G877"/>
  <c r="G878"/>
  <c r="G879"/>
  <c r="G880"/>
  <c r="G881"/>
  <c r="G882"/>
  <c r="G883"/>
  <c r="G884"/>
  <c r="G885"/>
  <c r="G886"/>
  <c r="G887"/>
  <c r="G888"/>
  <c r="G889"/>
  <c r="G890"/>
  <c r="G891"/>
  <c r="G892"/>
  <c r="G893"/>
  <c r="G894"/>
  <c r="G895"/>
  <c r="G896"/>
  <c r="G897"/>
  <c r="G898"/>
  <c r="G899"/>
  <c r="G900"/>
  <c r="G901"/>
  <c r="G902"/>
  <c r="G903"/>
  <c r="G904"/>
  <c r="G905"/>
  <c r="G906"/>
  <c r="G907"/>
  <c r="G908"/>
  <c r="G909"/>
  <c r="G910"/>
  <c r="G911"/>
  <c r="G912"/>
  <c r="G913"/>
  <c r="G914"/>
  <c r="G915"/>
  <c r="G916"/>
  <c r="G917"/>
  <c r="G918"/>
  <c r="G919"/>
  <c r="G920"/>
  <c r="G921"/>
  <c r="G922"/>
  <c r="G923"/>
  <c r="G924"/>
  <c r="G925"/>
  <c r="G926"/>
  <c r="G927"/>
  <c r="G928"/>
  <c r="G929"/>
  <c r="G930"/>
  <c r="G931"/>
  <c r="G932"/>
  <c r="G933"/>
  <c r="G934"/>
  <c r="G935"/>
  <c r="G936"/>
  <c r="G937"/>
  <c r="G938"/>
  <c r="G939"/>
  <c r="G940"/>
  <c r="G941"/>
  <c r="G942"/>
  <c r="G943"/>
  <c r="G944"/>
  <c r="G945"/>
  <c r="G946"/>
  <c r="G947"/>
  <c r="G948"/>
  <c r="G949"/>
  <c r="G950"/>
  <c r="G951"/>
  <c r="G952"/>
  <c r="G953"/>
  <c r="G954"/>
  <c r="G955"/>
  <c r="G956"/>
  <c r="G957"/>
  <c r="G958"/>
  <c r="G959"/>
  <c r="G960"/>
  <c r="G961"/>
  <c r="G962"/>
  <c r="G963"/>
  <c r="G964"/>
  <c r="G965"/>
  <c r="G966"/>
  <c r="G967"/>
  <c r="G968"/>
  <c r="G969"/>
  <c r="G970"/>
  <c r="G971"/>
  <c r="G972"/>
  <c r="G973"/>
  <c r="G974"/>
  <c r="G975"/>
  <c r="G976"/>
  <c r="G977"/>
  <c r="G978"/>
  <c r="G979"/>
  <c r="G980"/>
  <c r="G981"/>
  <c r="G982"/>
  <c r="G983"/>
  <c r="G984"/>
  <c r="G985"/>
  <c r="G986"/>
  <c r="G987"/>
  <c r="G988"/>
  <c r="G989"/>
  <c r="G990"/>
  <c r="G991"/>
  <c r="G992"/>
  <c r="G993"/>
  <c r="G994"/>
  <c r="G995"/>
  <c r="G996"/>
  <c r="G997"/>
  <c r="G998"/>
  <c r="G999"/>
  <c r="G1000"/>
  <c r="G1001"/>
  <c r="G1002"/>
  <c r="G1003"/>
  <c r="G1004"/>
  <c r="G1005"/>
  <c r="G1006"/>
  <c r="G1007"/>
  <c r="G1008"/>
  <c r="G1009"/>
  <c r="G1010"/>
  <c r="G1011"/>
  <c r="G1012"/>
  <c r="G1013"/>
  <c r="G1014"/>
  <c r="G1015"/>
  <c r="G1016"/>
  <c r="G1017"/>
  <c r="G1018"/>
  <c r="G1019"/>
  <c r="G1020"/>
  <c r="G1021"/>
  <c r="G1022"/>
  <c r="G1023"/>
  <c r="G1024"/>
  <c r="G1025"/>
  <c r="G1026"/>
  <c r="G1027"/>
  <c r="G1028"/>
  <c r="G1029"/>
  <c r="G1030"/>
  <c r="G1031"/>
  <c r="G1032"/>
  <c r="G1033"/>
  <c r="G1034"/>
  <c r="G1035"/>
  <c r="G1036"/>
  <c r="G1037"/>
  <c r="G1038"/>
  <c r="G1039"/>
  <c r="G1040"/>
  <c r="G1041"/>
  <c r="G1042"/>
  <c r="G1043"/>
  <c r="G1044"/>
  <c r="G1045"/>
  <c r="G1046"/>
  <c r="G1047"/>
  <c r="G1048"/>
  <c r="G1049"/>
  <c r="G1050"/>
  <c r="G1051"/>
  <c r="G1052"/>
  <c r="G1053"/>
  <c r="G1054"/>
  <c r="G1055"/>
  <c r="G1056"/>
  <c r="G1057"/>
  <c r="G1058"/>
  <c r="G1059"/>
  <c r="G1060"/>
  <c r="G1061"/>
  <c r="G1062"/>
  <c r="G1063"/>
  <c r="G1064"/>
  <c r="G1065"/>
  <c r="G1066"/>
  <c r="G1067"/>
  <c r="G1068"/>
  <c r="G1069"/>
  <c r="G1070"/>
  <c r="G1071"/>
  <c r="G1072"/>
  <c r="G1073"/>
  <c r="G1074"/>
  <c r="G1075"/>
  <c r="G1076"/>
  <c r="G1077"/>
  <c r="G1078"/>
  <c r="G1079"/>
  <c r="G1080"/>
  <c r="G1081"/>
  <c r="G1082"/>
  <c r="G1083"/>
  <c r="G1084"/>
  <c r="G1085"/>
  <c r="G1086"/>
  <c r="G1087"/>
  <c r="G1088"/>
  <c r="G1089"/>
  <c r="G1090"/>
  <c r="G1091"/>
  <c r="G1092"/>
  <c r="G1093"/>
  <c r="G1094"/>
  <c r="G1095"/>
  <c r="G1096"/>
  <c r="G1097"/>
  <c r="G1098"/>
  <c r="G1099"/>
  <c r="G1100"/>
  <c r="G1101"/>
  <c r="G1102"/>
  <c r="G1103"/>
  <c r="G1104"/>
  <c r="G1105"/>
  <c r="G1106"/>
  <c r="G1107"/>
  <c r="G1108"/>
  <c r="G1109"/>
  <c r="G1110"/>
  <c r="G1111"/>
  <c r="G1112"/>
  <c r="G1113"/>
  <c r="G1114"/>
  <c r="G1115"/>
  <c r="G1116"/>
  <c r="G1117"/>
  <c r="G1118"/>
  <c r="G1119"/>
  <c r="G1120"/>
  <c r="G1121"/>
  <c r="G1122"/>
  <c r="G1123"/>
  <c r="G1124"/>
  <c r="G1125"/>
  <c r="G1126"/>
  <c r="G1127"/>
  <c r="G1128"/>
  <c r="G1129"/>
  <c r="G1130"/>
  <c r="G1131"/>
  <c r="G1132"/>
  <c r="G1133"/>
  <c r="G1134"/>
  <c r="G1135"/>
  <c r="G1136"/>
  <c r="G1137"/>
  <c r="G1138"/>
  <c r="G1139"/>
  <c r="G1140"/>
  <c r="G1141"/>
  <c r="G1142"/>
  <c r="G1143"/>
  <c r="G1144"/>
  <c r="G1145"/>
  <c r="G1146"/>
  <c r="G1147"/>
  <c r="G1148"/>
  <c r="G1149"/>
  <c r="G1150"/>
  <c r="G1151"/>
  <c r="G1152"/>
  <c r="G1153"/>
  <c r="G1154"/>
  <c r="G1155"/>
  <c r="G1156"/>
  <c r="G1157"/>
  <c r="G1158"/>
  <c r="G1159"/>
  <c r="G1160"/>
  <c r="G1161"/>
  <c r="G1162"/>
  <c r="G1163"/>
  <c r="G1164"/>
  <c r="G1165"/>
  <c r="G1166"/>
  <c r="G1167"/>
  <c r="G1168"/>
  <c r="G1169"/>
  <c r="G1170"/>
  <c r="G1171"/>
  <c r="G1172"/>
  <c r="G1173"/>
  <c r="G1174"/>
  <c r="G1175"/>
  <c r="G1176"/>
  <c r="G1177"/>
  <c r="G1178"/>
  <c r="G1179"/>
  <c r="G1180"/>
  <c r="G1181"/>
  <c r="G1182"/>
  <c r="G1183"/>
  <c r="G1184"/>
  <c r="G1185"/>
  <c r="G1186"/>
  <c r="G1187"/>
  <c r="G1188"/>
  <c r="G1189"/>
  <c r="G1190"/>
  <c r="G1191"/>
  <c r="G1192"/>
  <c r="G1193"/>
  <c r="G1194"/>
  <c r="G1195"/>
  <c r="G1196"/>
  <c r="G1197"/>
  <c r="G1198"/>
  <c r="G1199"/>
  <c r="G1200"/>
  <c r="G1201"/>
  <c r="G1202"/>
  <c r="G1203"/>
  <c r="G1204"/>
  <c r="G1205"/>
  <c r="G1206"/>
  <c r="G1207"/>
  <c r="G1208"/>
  <c r="G1209"/>
  <c r="G1210"/>
  <c r="G1211"/>
  <c r="G1212"/>
  <c r="G1213"/>
  <c r="G1214"/>
  <c r="G1215"/>
  <c r="G1216"/>
  <c r="G1217"/>
  <c r="G1218"/>
  <c r="G1219"/>
  <c r="G1220"/>
  <c r="G1221"/>
  <c r="G1222"/>
  <c r="G1223"/>
  <c r="G1224"/>
  <c r="G1225"/>
  <c r="G1226"/>
  <c r="G1227"/>
  <c r="G1228"/>
  <c r="G1229"/>
  <c r="G1230"/>
  <c r="G1231"/>
  <c r="G1232"/>
  <c r="G1233"/>
  <c r="G1234"/>
  <c r="G1235"/>
  <c r="G1236"/>
  <c r="G1237"/>
  <c r="G1238"/>
  <c r="G1239"/>
  <c r="G1240"/>
  <c r="G1241"/>
  <c r="G1242"/>
  <c r="G1243"/>
  <c r="G1244"/>
  <c r="G1245"/>
  <c r="G1246"/>
  <c r="G1247"/>
  <c r="G1248"/>
  <c r="G1249"/>
  <c r="G1250"/>
  <c r="G1251"/>
  <c r="G1252"/>
  <c r="G1253"/>
  <c r="G1254"/>
  <c r="G1255"/>
  <c r="G1256"/>
  <c r="G1257"/>
  <c r="G1258"/>
  <c r="G1259"/>
  <c r="G1260"/>
  <c r="G1261"/>
  <c r="G1262"/>
  <c r="G1263"/>
  <c r="G1264"/>
  <c r="G1265"/>
  <c r="G1266"/>
  <c r="G1267"/>
  <c r="G1268"/>
  <c r="G1269"/>
  <c r="G1270"/>
  <c r="G1271"/>
  <c r="G1272"/>
  <c r="G1273"/>
  <c r="G1274"/>
  <c r="G1275"/>
  <c r="G1276"/>
  <c r="G1277"/>
  <c r="G1278"/>
  <c r="G1279"/>
  <c r="G1280"/>
  <c r="G1281"/>
  <c r="G1282"/>
  <c r="G1283"/>
  <c r="G1284"/>
  <c r="G1285"/>
  <c r="G1286"/>
  <c r="G1287"/>
  <c r="G1288"/>
  <c r="G1289"/>
  <c r="G1290"/>
  <c r="G1291"/>
  <c r="G1292"/>
  <c r="G1293"/>
  <c r="G1294"/>
  <c r="G1295"/>
  <c r="G1296"/>
  <c r="G1297"/>
  <c r="G1298"/>
  <c r="G1299"/>
  <c r="G1300"/>
  <c r="G1301"/>
  <c r="G1302"/>
  <c r="G1303"/>
  <c r="G1304"/>
  <c r="G1305"/>
  <c r="G1306"/>
  <c r="G1307"/>
  <c r="G1308"/>
  <c r="G1309"/>
  <c r="G1310"/>
  <c r="G1311"/>
  <c r="G1312"/>
  <c r="G1313"/>
  <c r="G1314"/>
  <c r="G1315"/>
  <c r="G1316"/>
  <c r="G1317"/>
  <c r="G1318"/>
  <c r="G1319"/>
  <c r="G1320"/>
  <c r="G1321"/>
  <c r="G1322"/>
  <c r="G1323"/>
  <c r="G1324"/>
  <c r="G1325"/>
  <c r="G1326"/>
  <c r="G1327"/>
  <c r="G1328"/>
  <c r="G1329"/>
  <c r="G1330"/>
  <c r="G1331"/>
  <c r="G1332"/>
  <c r="G1333"/>
  <c r="G1334"/>
  <c r="G1335"/>
  <c r="G1336"/>
  <c r="G1337"/>
  <c r="G1338"/>
  <c r="G1339"/>
  <c r="G1340"/>
  <c r="G1341"/>
  <c r="G1342"/>
  <c r="G1343"/>
  <c r="G1344"/>
  <c r="G1345"/>
  <c r="G1346"/>
  <c r="G1347"/>
  <c r="G1348"/>
  <c r="G1349"/>
  <c r="G1350"/>
  <c r="G1351"/>
  <c r="G1352"/>
  <c r="G1353"/>
  <c r="G1354"/>
  <c r="G1355"/>
  <c r="G1356"/>
  <c r="G1357"/>
  <c r="G1358"/>
  <c r="G1359"/>
  <c r="G1360"/>
  <c r="G1361"/>
  <c r="G1362"/>
  <c r="G1363"/>
  <c r="G1364"/>
  <c r="G1365"/>
  <c r="G1366"/>
  <c r="G1367"/>
  <c r="G1368"/>
  <c r="G1369"/>
  <c r="G1370"/>
  <c r="G1371"/>
  <c r="G1372"/>
  <c r="G1373"/>
  <c r="G1374"/>
  <c r="G1375"/>
  <c r="G1376"/>
  <c r="G1377"/>
  <c r="G1378"/>
  <c r="G1379"/>
  <c r="G1380"/>
  <c r="G1381"/>
  <c r="G1382"/>
  <c r="G1383"/>
  <c r="G1384"/>
  <c r="G1385"/>
  <c r="G1386"/>
  <c r="G1387"/>
  <c r="G1388"/>
  <c r="G1389"/>
  <c r="G1390"/>
  <c r="G1391"/>
  <c r="G1392"/>
  <c r="G1393"/>
  <c r="G1394"/>
  <c r="G1395"/>
  <c r="G1396"/>
  <c r="G1397"/>
  <c r="G1398"/>
  <c r="G1399"/>
  <c r="G1400"/>
  <c r="G1401"/>
  <c r="G1402"/>
  <c r="G1403"/>
  <c r="G1404"/>
  <c r="G1405"/>
  <c r="G1406"/>
  <c r="G1407"/>
  <c r="G1408"/>
  <c r="G1409"/>
  <c r="G1410"/>
  <c r="G1411"/>
  <c r="G1412"/>
  <c r="G1413"/>
  <c r="G1414"/>
  <c r="G1415"/>
  <c r="G1416"/>
  <c r="G1417"/>
  <c r="G1418"/>
  <c r="G1419"/>
  <c r="G1420"/>
  <c r="G1421"/>
  <c r="G1422"/>
  <c r="G1423"/>
  <c r="G1424"/>
  <c r="G1425"/>
  <c r="G1426"/>
  <c r="G1427"/>
  <c r="G1428"/>
  <c r="G1429"/>
  <c r="G1430"/>
  <c r="G1431"/>
  <c r="G1432"/>
  <c r="G1433"/>
  <c r="G1434"/>
  <c r="G1435"/>
  <c r="G1436"/>
  <c r="G1437"/>
  <c r="G1438"/>
  <c r="G1439"/>
  <c r="G1440"/>
  <c r="G1441"/>
  <c r="G1442"/>
  <c r="G1443"/>
  <c r="G1444"/>
  <c r="G1445"/>
  <c r="G1446"/>
  <c r="G1447"/>
  <c r="G1448"/>
  <c r="G1449"/>
  <c r="G1450"/>
  <c r="G1451"/>
  <c r="G1452"/>
  <c r="G1453"/>
  <c r="G1454"/>
  <c r="G1455"/>
  <c r="G1456"/>
  <c r="G1457"/>
  <c r="G1458"/>
  <c r="G1459"/>
  <c r="G1460"/>
  <c r="G1461"/>
  <c r="G1462"/>
  <c r="G1463"/>
  <c r="G1464"/>
  <c r="G1465"/>
  <c r="G1466"/>
  <c r="G1467"/>
  <c r="G1468"/>
  <c r="G1469"/>
  <c r="G1470"/>
  <c r="G1471"/>
  <c r="G1472"/>
  <c r="G1473"/>
  <c r="G1474"/>
  <c r="G1475"/>
  <c r="G1476"/>
  <c r="G1477"/>
  <c r="G1478"/>
  <c r="G1479"/>
  <c r="G1480"/>
  <c r="G1481"/>
  <c r="G1482"/>
  <c r="G1483"/>
  <c r="G1484"/>
  <c r="G1485"/>
  <c r="G1486"/>
  <c r="G1487"/>
  <c r="G1488"/>
  <c r="G1489"/>
  <c r="G1490"/>
  <c r="G1491"/>
  <c r="G1492"/>
  <c r="G1493"/>
  <c r="G1494"/>
  <c r="G1495"/>
  <c r="G1496"/>
  <c r="G1497"/>
  <c r="G1498"/>
  <c r="G1499"/>
  <c r="G1500"/>
  <c r="G1501"/>
  <c r="G1502"/>
  <c r="G1503"/>
  <c r="G1504"/>
  <c r="G1505"/>
  <c r="G1506"/>
  <c r="G1507"/>
  <c r="G1508"/>
  <c r="G1509"/>
  <c r="G1510"/>
  <c r="G1511"/>
  <c r="G1512"/>
  <c r="G1513"/>
  <c r="G1514"/>
  <c r="G1515"/>
  <c r="G1516"/>
  <c r="G1517"/>
  <c r="G1518"/>
  <c r="G1519"/>
  <c r="G1520"/>
  <c r="G1521"/>
  <c r="G1522"/>
  <c r="G1523"/>
  <c r="G1524"/>
  <c r="G1525"/>
  <c r="G1526"/>
  <c r="G1527"/>
  <c r="G1528"/>
  <c r="G1529"/>
  <c r="G1530"/>
  <c r="G1531"/>
  <c r="G1532"/>
  <c r="G1533"/>
  <c r="G1534"/>
  <c r="G1535"/>
  <c r="G1536"/>
  <c r="G1537"/>
  <c r="G1538"/>
  <c r="G1539"/>
  <c r="G1540"/>
  <c r="G1541"/>
  <c r="G1542"/>
  <c r="G1543"/>
  <c r="G1544"/>
  <c r="G1545"/>
  <c r="G1546"/>
  <c r="G1547"/>
  <c r="G1548"/>
  <c r="G1549"/>
  <c r="G1550"/>
  <c r="G1551"/>
  <c r="G1552"/>
  <c r="G1553"/>
  <c r="G1554"/>
  <c r="G1555"/>
  <c r="G1556"/>
  <c r="G1557"/>
  <c r="G1558"/>
  <c r="G1559"/>
  <c r="G1560"/>
  <c r="G1561"/>
  <c r="G1562"/>
  <c r="G1563"/>
  <c r="G1564"/>
  <c r="G1565"/>
  <c r="G1566"/>
  <c r="G1567"/>
  <c r="G1568"/>
  <c r="G1569"/>
  <c r="G1570"/>
  <c r="G1571"/>
  <c r="G1572"/>
  <c r="G1573"/>
  <c r="G1574"/>
  <c r="G1575"/>
  <c r="G1576"/>
  <c r="G1577"/>
  <c r="G1578"/>
  <c r="G1579"/>
  <c r="G1580"/>
  <c r="G1581"/>
  <c r="G1582"/>
  <c r="G1583"/>
  <c r="G1584"/>
  <c r="G1585"/>
  <c r="G1586"/>
  <c r="G1587"/>
  <c r="G1588"/>
  <c r="G1589"/>
  <c r="G1590"/>
  <c r="G1591"/>
  <c r="G1592"/>
  <c r="G1593"/>
  <c r="G1594"/>
  <c r="G1595"/>
  <c r="G1596"/>
  <c r="G1597"/>
  <c r="G1598"/>
  <c r="G1599"/>
  <c r="G1600"/>
  <c r="G1601"/>
  <c r="G1602"/>
  <c r="G1603"/>
  <c r="G1604"/>
  <c r="G1605"/>
  <c r="G1606"/>
  <c r="G1607"/>
  <c r="G1608"/>
  <c r="G1609"/>
  <c r="G1610"/>
  <c r="G1611"/>
  <c r="G1612"/>
  <c r="G1613"/>
  <c r="G1614"/>
  <c r="G1615"/>
  <c r="G1616"/>
  <c r="G1617"/>
  <c r="G1618"/>
  <c r="G1619"/>
  <c r="G1620"/>
  <c r="G1621"/>
  <c r="G1622"/>
  <c r="G1623"/>
  <c r="G1624"/>
  <c r="G1625"/>
  <c r="G1626"/>
  <c r="G1627"/>
  <c r="G1628"/>
  <c r="G1629"/>
  <c r="G1630"/>
  <c r="G1631"/>
  <c r="G1632"/>
  <c r="G1633"/>
  <c r="G1634"/>
  <c r="G1635"/>
  <c r="G1636"/>
  <c r="G1637"/>
  <c r="G1638"/>
  <c r="G1639"/>
  <c r="G1640"/>
  <c r="G1641"/>
  <c r="G1642"/>
  <c r="G1643"/>
  <c r="G1644"/>
  <c r="G1645"/>
  <c r="G1646"/>
  <c r="G1647"/>
  <c r="G1648"/>
  <c r="G1649"/>
  <c r="G1650"/>
  <c r="G1651"/>
  <c r="G1652"/>
  <c r="G1653"/>
  <c r="G1654"/>
  <c r="G1655"/>
  <c r="G1656"/>
  <c r="G1657"/>
  <c r="G1658"/>
  <c r="G1659"/>
  <c r="G1660"/>
  <c r="G1661"/>
  <c r="G1662"/>
  <c r="G1663"/>
  <c r="G1664"/>
  <c r="G1665"/>
  <c r="G1666"/>
  <c r="G1667"/>
  <c r="G1668"/>
  <c r="G1669"/>
  <c r="G1670"/>
  <c r="G1671"/>
  <c r="G1672"/>
  <c r="G1673"/>
  <c r="G1674"/>
  <c r="G1675"/>
  <c r="G1676"/>
  <c r="G1677"/>
  <c r="G1678"/>
  <c r="G1679"/>
  <c r="G1680"/>
  <c r="G1681"/>
  <c r="G1682"/>
  <c r="G1683"/>
  <c r="G1684"/>
  <c r="G1685"/>
  <c r="G1686"/>
  <c r="G1687"/>
  <c r="G1688"/>
  <c r="G1689"/>
  <c r="G1690"/>
  <c r="G1691"/>
  <c r="G1692"/>
  <c r="G1693"/>
  <c r="G1694"/>
  <c r="G1695"/>
  <c r="G1696"/>
  <c r="G1697"/>
  <c r="G1698"/>
  <c r="G1699"/>
  <c r="G1700"/>
  <c r="G1701"/>
  <c r="G1702"/>
  <c r="G1703"/>
  <c r="G1704"/>
  <c r="G1705"/>
  <c r="G1706"/>
  <c r="G1707"/>
  <c r="G1708"/>
  <c r="G1709"/>
  <c r="G1710"/>
  <c r="G1711"/>
  <c r="G1712"/>
  <c r="G1713"/>
  <c r="G1714"/>
  <c r="G1715"/>
  <c r="G1716"/>
  <c r="G1717"/>
  <c r="G1718"/>
  <c r="G1719"/>
  <c r="G1720"/>
  <c r="G1721"/>
  <c r="G1722"/>
  <c r="G1723"/>
  <c r="G1724"/>
  <c r="G1725"/>
  <c r="G1726"/>
  <c r="G1727"/>
  <c r="G1728"/>
  <c r="G1729"/>
  <c r="G1730"/>
  <c r="G1731"/>
  <c r="G1732"/>
  <c r="G1733"/>
  <c r="G1734"/>
  <c r="G1735"/>
  <c r="G1736"/>
  <c r="G1737"/>
  <c r="G1738"/>
  <c r="G1739"/>
  <c r="G1740"/>
  <c r="G1741"/>
  <c r="G1742"/>
  <c r="G1743"/>
  <c r="G1744"/>
  <c r="G1745"/>
  <c r="G1746"/>
  <c r="G1747"/>
  <c r="G1748"/>
  <c r="G1749"/>
  <c r="G1750"/>
  <c r="G1751"/>
  <c r="G1752"/>
  <c r="G1753"/>
  <c r="G1754"/>
  <c r="G1755"/>
  <c r="G1756"/>
  <c r="G1757"/>
  <c r="G1758"/>
  <c r="G1759"/>
  <c r="G1760"/>
  <c r="G1761"/>
  <c r="G1762"/>
  <c r="G1763"/>
  <c r="G1764"/>
  <c r="G1765"/>
  <c r="G1766"/>
  <c r="G1767"/>
  <c r="G1768"/>
  <c r="G1769"/>
  <c r="G1770"/>
  <c r="G1771"/>
  <c r="G1772"/>
  <c r="G1773"/>
  <c r="G1774"/>
  <c r="G1775"/>
  <c r="G1776"/>
  <c r="G1777"/>
  <c r="G1778"/>
  <c r="G1779"/>
  <c r="G1780"/>
  <c r="G1781"/>
  <c r="G1782"/>
  <c r="G1783"/>
  <c r="G1784"/>
  <c r="G1785"/>
  <c r="G1786"/>
  <c r="G1787"/>
  <c r="G1788"/>
  <c r="G1789"/>
  <c r="G1790"/>
  <c r="G1791"/>
  <c r="G1792"/>
  <c r="G1793"/>
  <c r="G1794"/>
  <c r="G1795"/>
  <c r="G1796"/>
  <c r="G1797"/>
  <c r="G1798"/>
  <c r="G1799"/>
  <c r="G1800"/>
  <c r="G1801"/>
  <c r="G1802"/>
  <c r="G1803"/>
  <c r="G1804"/>
  <c r="G1805"/>
  <c r="G1806"/>
  <c r="G1807"/>
  <c r="G1808"/>
  <c r="G1809"/>
  <c r="G1810"/>
  <c r="G1811"/>
  <c r="G1812"/>
  <c r="G1813"/>
  <c r="G1814"/>
  <c r="G1815"/>
  <c r="G1816"/>
  <c r="G1817"/>
  <c r="G1818"/>
  <c r="G1819"/>
  <c r="G1820"/>
  <c r="G1821"/>
  <c r="G1822"/>
  <c r="G1823"/>
  <c r="G1824"/>
  <c r="G1825"/>
  <c r="G1826"/>
  <c r="G1827"/>
  <c r="G1828"/>
  <c r="G1829"/>
  <c r="G1830"/>
  <c r="G1831"/>
  <c r="G1832"/>
  <c r="G1833"/>
  <c r="G1834"/>
  <c r="G1835"/>
  <c r="G1836"/>
  <c r="G1837"/>
  <c r="G1838"/>
  <c r="G1839"/>
  <c r="G1840"/>
  <c r="G1841"/>
  <c r="G1842"/>
  <c r="G1843"/>
  <c r="G1844"/>
  <c r="G1845"/>
  <c r="G1846"/>
  <c r="G1847"/>
  <c r="G1848"/>
  <c r="G1849"/>
  <c r="G1850"/>
  <c r="G1851"/>
  <c r="G1852"/>
  <c r="G1853"/>
  <c r="G1854"/>
  <c r="G1855"/>
  <c r="G1856"/>
  <c r="G1857"/>
  <c r="G1858"/>
  <c r="G1859"/>
  <c r="G1860"/>
  <c r="G1861"/>
  <c r="G1862"/>
  <c r="G1863"/>
  <c r="G1864"/>
  <c r="G1865"/>
  <c r="G1866"/>
  <c r="G1867"/>
  <c r="G1868"/>
  <c r="G1869"/>
  <c r="G1870"/>
  <c r="G1871"/>
  <c r="G1872"/>
  <c r="G1873"/>
  <c r="G1874"/>
  <c r="G1875"/>
  <c r="G1876"/>
  <c r="G1877"/>
  <c r="G1878"/>
  <c r="G1879"/>
  <c r="G1880"/>
  <c r="G1881"/>
  <c r="G1882"/>
  <c r="G1883"/>
  <c r="G1884"/>
  <c r="G1885"/>
  <c r="G1886"/>
  <c r="G1887"/>
  <c r="G1888"/>
  <c r="G1889"/>
  <c r="G1890"/>
  <c r="G1891"/>
  <c r="G1892"/>
  <c r="G1893"/>
  <c r="G1894"/>
  <c r="G1895"/>
  <c r="G1896"/>
  <c r="G1897"/>
  <c r="G1898"/>
  <c r="G1899"/>
  <c r="G1900"/>
  <c r="G1901"/>
  <c r="G1902"/>
  <c r="G1903"/>
  <c r="G1904"/>
  <c r="G1905"/>
  <c r="G1906"/>
  <c r="G1907"/>
  <c r="G1908"/>
  <c r="G1909"/>
  <c r="G1910"/>
  <c r="G1911"/>
  <c r="G1912"/>
  <c r="G1913"/>
  <c r="G1914"/>
  <c r="G1915"/>
  <c r="G1916"/>
  <c r="G1917"/>
  <c r="G1918"/>
  <c r="G1919"/>
  <c r="G1920"/>
  <c r="G1921"/>
  <c r="G1922"/>
  <c r="G1923"/>
  <c r="G1924"/>
  <c r="G1925"/>
  <c r="G1926"/>
  <c r="G1927"/>
  <c r="G1928"/>
  <c r="G1929"/>
  <c r="G1930"/>
  <c r="G1931"/>
  <c r="G1932"/>
  <c r="G1933"/>
  <c r="G1934"/>
  <c r="G1935"/>
  <c r="G1936"/>
  <c r="G1937"/>
  <c r="G1938"/>
  <c r="G1939"/>
  <c r="G1940"/>
  <c r="G1941"/>
  <c r="G1942"/>
  <c r="G1943"/>
  <c r="G1944"/>
  <c r="G1945"/>
  <c r="G1946"/>
  <c r="G1947"/>
  <c r="G1948"/>
  <c r="G1949"/>
  <c r="G1950"/>
  <c r="G1951"/>
  <c r="G1952"/>
  <c r="G1953"/>
  <c r="G1954"/>
  <c r="G1955"/>
  <c r="G1956"/>
  <c r="G1957"/>
  <c r="G1958"/>
  <c r="G1959"/>
  <c r="G1960"/>
  <c r="G1961"/>
  <c r="G1962"/>
  <c r="G1963"/>
  <c r="G1964"/>
  <c r="G1965"/>
  <c r="G1966"/>
  <c r="G1967"/>
  <c r="G1968"/>
  <c r="G1969"/>
  <c r="G1970"/>
  <c r="G1971"/>
  <c r="G1972"/>
  <c r="G1973"/>
  <c r="G1974"/>
  <c r="G1975"/>
  <c r="G1976"/>
  <c r="G1977"/>
  <c r="G1978"/>
  <c r="G1979"/>
  <c r="G1980"/>
  <c r="G1981"/>
  <c r="G1982"/>
  <c r="G1983"/>
  <c r="G1984"/>
  <c r="G1985"/>
  <c r="G1986"/>
  <c r="G1987"/>
  <c r="G1988"/>
  <c r="G1989"/>
  <c r="G1990"/>
  <c r="G1991"/>
  <c r="G1992"/>
  <c r="G1993"/>
  <c r="G1994"/>
  <c r="G1995"/>
  <c r="G1996"/>
  <c r="G1997"/>
  <c r="G1998"/>
  <c r="G1999"/>
  <c r="G2000"/>
  <c r="G2001"/>
  <c r="G2002"/>
  <c r="G2003"/>
  <c r="G2004"/>
  <c r="G2005"/>
  <c r="G2006"/>
  <c r="G2007"/>
  <c r="G2008"/>
  <c r="G2009"/>
  <c r="G2010"/>
  <c r="G2011"/>
  <c r="G2012"/>
  <c r="G2013"/>
  <c r="G2014"/>
  <c r="G2015"/>
  <c r="G2016"/>
  <c r="G2017"/>
  <c r="G2018"/>
  <c r="G2019"/>
  <c r="G2020"/>
  <c r="G2021"/>
  <c r="G2022"/>
  <c r="G2023"/>
  <c r="G2024"/>
  <c r="G2025"/>
  <c r="G2026"/>
  <c r="G2027"/>
  <c r="G2028"/>
  <c r="G2029"/>
  <c r="G2030"/>
  <c r="G2031"/>
  <c r="G2032"/>
  <c r="G2033"/>
  <c r="G2034"/>
  <c r="G2035"/>
  <c r="G2036"/>
  <c r="G2037"/>
  <c r="G2038"/>
  <c r="G2039"/>
  <c r="G2040"/>
  <c r="G2041"/>
  <c r="G2042"/>
  <c r="G2043"/>
  <c r="G2044"/>
  <c r="G2045"/>
  <c r="G2046"/>
  <c r="G2047"/>
  <c r="G2048"/>
  <c r="G2049"/>
  <c r="G2050"/>
  <c r="G2051"/>
  <c r="G2052"/>
  <c r="G2053"/>
  <c r="G2054"/>
  <c r="G2055"/>
  <c r="G2056"/>
  <c r="G2057"/>
  <c r="G2058"/>
  <c r="G2059"/>
  <c r="G2060"/>
  <c r="G2061"/>
  <c r="G2062"/>
  <c r="G2063"/>
  <c r="G2064"/>
  <c r="G2065"/>
  <c r="G2066"/>
  <c r="G2067"/>
  <c r="G2068"/>
  <c r="G2069"/>
  <c r="G2070"/>
  <c r="G2071"/>
  <c r="G2072"/>
  <c r="G2073"/>
  <c r="G2074"/>
  <c r="G2075"/>
  <c r="G2076"/>
  <c r="G2077"/>
  <c r="G2078"/>
  <c r="G2079"/>
  <c r="G2080"/>
  <c r="G2081"/>
  <c r="G2082"/>
  <c r="G2083"/>
  <c r="G2084"/>
  <c r="G2085"/>
  <c r="G2086"/>
  <c r="G2087"/>
  <c r="G2088"/>
  <c r="G2089"/>
  <c r="G2090"/>
  <c r="G2091"/>
  <c r="G2092"/>
  <c r="G2093"/>
  <c r="G2094"/>
  <c r="G2095"/>
  <c r="G2096"/>
  <c r="G2097"/>
  <c r="G2098"/>
  <c r="G2099"/>
  <c r="G2100"/>
  <c r="G2101"/>
  <c r="G2102"/>
  <c r="G2103"/>
  <c r="G2104"/>
  <c r="G2105"/>
  <c r="G2106"/>
  <c r="G2107"/>
  <c r="G2108"/>
  <c r="G2109"/>
  <c r="G2110"/>
  <c r="G2111"/>
  <c r="G2112"/>
  <c r="G2113"/>
  <c r="G2114"/>
  <c r="G2115"/>
  <c r="G2116"/>
  <c r="G2117"/>
  <c r="G2118"/>
  <c r="G2119"/>
  <c r="G2120"/>
  <c r="G2121"/>
  <c r="G2122"/>
  <c r="G2123"/>
  <c r="G2124"/>
  <c r="G2125"/>
  <c r="G2126"/>
  <c r="G2127"/>
  <c r="G2128"/>
  <c r="G2129"/>
  <c r="G2130"/>
  <c r="G2131"/>
  <c r="G2132"/>
  <c r="G2133"/>
  <c r="G2134"/>
  <c r="G2135"/>
  <c r="G2136"/>
  <c r="G2137"/>
  <c r="G2138"/>
  <c r="G2139"/>
  <c r="G2140"/>
  <c r="G2141"/>
  <c r="G2142"/>
  <c r="G2143"/>
  <c r="G2144"/>
  <c r="G2145"/>
  <c r="G2146"/>
  <c r="G2147"/>
  <c r="G2148"/>
  <c r="G2149"/>
  <c r="G2150"/>
  <c r="G2151"/>
  <c r="G2152"/>
  <c r="G2153"/>
  <c r="G2154"/>
  <c r="G2155"/>
  <c r="G2156"/>
  <c r="G2157"/>
  <c r="G2158"/>
  <c r="G2159"/>
  <c r="G2160"/>
  <c r="G2161"/>
  <c r="G2162"/>
  <c r="G2163"/>
  <c r="G2164"/>
  <c r="G2165"/>
  <c r="G2166"/>
  <c r="G2167"/>
  <c r="G2168"/>
  <c r="G2169"/>
  <c r="G2170"/>
  <c r="G2171"/>
  <c r="G2172"/>
  <c r="G2173"/>
  <c r="G2174"/>
  <c r="G2175"/>
  <c r="G2176"/>
  <c r="G2177"/>
  <c r="G2178"/>
  <c r="G2179"/>
  <c r="G2180"/>
  <c r="G2181"/>
  <c r="G2182"/>
  <c r="G2183"/>
  <c r="G2184"/>
  <c r="G2185"/>
  <c r="G2186"/>
  <c r="G2187"/>
  <c r="G2188"/>
  <c r="G2189"/>
  <c r="G2190"/>
  <c r="G2191"/>
  <c r="G2192"/>
  <c r="G2193"/>
  <c r="G2194"/>
  <c r="G2195"/>
  <c r="G2196"/>
  <c r="G2197"/>
  <c r="G2198"/>
  <c r="G2199"/>
  <c r="G2200"/>
  <c r="G2201"/>
  <c r="G2202"/>
  <c r="G2203"/>
  <c r="G2204"/>
  <c r="G2205"/>
  <c r="G2206"/>
  <c r="G2207"/>
  <c r="G2208"/>
  <c r="G2209"/>
  <c r="G2210"/>
  <c r="G2211"/>
  <c r="G2212"/>
  <c r="G2213"/>
  <c r="G2214"/>
  <c r="G2215"/>
  <c r="G2216"/>
  <c r="G2217"/>
  <c r="G2218"/>
  <c r="G2219"/>
  <c r="G2220"/>
  <c r="G2221"/>
  <c r="G2222"/>
  <c r="G2223"/>
  <c r="G2224"/>
  <c r="G2225"/>
  <c r="G2226"/>
  <c r="G2227"/>
  <c r="G2228"/>
  <c r="G2229"/>
  <c r="G2230"/>
  <c r="G2231"/>
  <c r="G2232"/>
  <c r="G2233"/>
  <c r="G2234"/>
  <c r="G2235"/>
  <c r="G2236"/>
  <c r="G2237"/>
  <c r="G2238"/>
  <c r="G2239"/>
  <c r="G2240"/>
  <c r="G2241"/>
  <c r="G2242"/>
  <c r="G2243"/>
  <c r="G2244"/>
  <c r="G2245"/>
  <c r="G2246"/>
  <c r="G2247"/>
  <c r="G2248"/>
  <c r="G2249"/>
  <c r="G2250"/>
  <c r="G2251"/>
  <c r="G2252"/>
  <c r="G2253"/>
  <c r="G2254"/>
  <c r="G2255"/>
  <c r="G2256"/>
  <c r="G2257"/>
  <c r="G2258"/>
  <c r="G2259"/>
  <c r="G2260"/>
  <c r="G2261"/>
  <c r="G2262"/>
  <c r="G2263"/>
  <c r="G2264"/>
  <c r="G2265"/>
  <c r="G2266"/>
  <c r="G2267"/>
  <c r="G2268"/>
  <c r="G2269"/>
  <c r="G2270"/>
  <c r="G2271"/>
  <c r="G2272"/>
  <c r="G2273"/>
  <c r="G2274"/>
  <c r="G2275"/>
  <c r="G2276"/>
  <c r="G2277"/>
  <c r="G2278"/>
  <c r="G2279"/>
  <c r="G2280"/>
  <c r="G2281"/>
  <c r="G2282"/>
  <c r="G2283"/>
  <c r="G2284"/>
  <c r="G2285"/>
  <c r="G2286"/>
  <c r="G2287"/>
  <c r="G2288"/>
  <c r="G2289"/>
  <c r="G2290"/>
  <c r="G2291"/>
  <c r="G2292"/>
  <c r="G2293"/>
  <c r="G2294"/>
  <c r="G2295"/>
  <c r="G2296"/>
  <c r="G2297"/>
  <c r="G2298"/>
  <c r="G2299"/>
  <c r="G2300"/>
  <c r="G2301"/>
  <c r="G2302"/>
  <c r="G2303"/>
  <c r="G2304"/>
  <c r="G2305"/>
  <c r="G2306"/>
  <c r="G2307"/>
  <c r="G2308"/>
  <c r="G2309"/>
  <c r="G2310"/>
  <c r="G2311"/>
  <c r="G2312"/>
  <c r="G2313"/>
  <c r="G2314"/>
  <c r="G2315"/>
  <c r="G2316"/>
  <c r="G2317"/>
  <c r="G2318"/>
  <c r="G2319"/>
  <c r="G2320"/>
  <c r="G2321"/>
  <c r="G2322"/>
  <c r="G2323"/>
  <c r="G2324"/>
  <c r="G2325"/>
  <c r="G2326"/>
  <c r="G2327"/>
  <c r="G2328"/>
  <c r="G2329"/>
  <c r="G2330"/>
  <c r="G2331"/>
  <c r="G2332"/>
  <c r="G2333"/>
  <c r="G2334"/>
  <c r="G2335"/>
  <c r="G2336"/>
  <c r="G2337"/>
  <c r="G2338"/>
  <c r="G2339"/>
  <c r="G2340"/>
  <c r="G2341"/>
  <c r="G2342"/>
  <c r="G2343"/>
  <c r="G2344"/>
  <c r="G2345"/>
  <c r="G2346"/>
  <c r="G2347"/>
  <c r="G2348"/>
  <c r="G2349"/>
  <c r="G2350"/>
  <c r="G2351"/>
  <c r="G2352"/>
  <c r="G2353"/>
  <c r="G2354"/>
  <c r="G2355"/>
  <c r="G2356"/>
  <c r="G2357"/>
  <c r="G2358"/>
  <c r="G2359"/>
  <c r="G2360"/>
  <c r="G2361"/>
  <c r="G2362"/>
  <c r="G2363"/>
  <c r="G2364"/>
  <c r="G2365"/>
  <c r="G2366"/>
  <c r="G2367"/>
  <c r="G2368"/>
  <c r="G2369"/>
  <c r="G2370"/>
  <c r="G2371"/>
  <c r="G2372"/>
  <c r="G2373"/>
  <c r="G2374"/>
  <c r="G2375"/>
  <c r="G2376"/>
  <c r="G2377"/>
  <c r="G2378"/>
  <c r="G2379"/>
  <c r="G2380"/>
  <c r="G2381"/>
  <c r="G2382"/>
  <c r="G2383"/>
  <c r="G2384"/>
  <c r="G2385"/>
  <c r="G2386"/>
  <c r="G2387"/>
  <c r="G2388"/>
  <c r="G2389"/>
  <c r="G2390"/>
  <c r="G2391"/>
  <c r="G2392"/>
  <c r="G2393"/>
  <c r="G2394"/>
  <c r="G2395"/>
  <c r="G2396"/>
  <c r="G2397"/>
  <c r="G2398"/>
  <c r="G2399"/>
  <c r="G2400"/>
  <c r="G2401"/>
  <c r="G2402"/>
  <c r="G2403"/>
  <c r="G2404"/>
  <c r="G2405"/>
  <c r="G2406"/>
  <c r="G2407"/>
  <c r="G2408"/>
  <c r="G2409"/>
  <c r="G2410"/>
  <c r="G2411"/>
  <c r="G2412"/>
  <c r="G2413"/>
  <c r="G2414"/>
  <c r="G2415"/>
  <c r="G2416"/>
  <c r="G2417"/>
  <c r="G2418"/>
  <c r="G2419"/>
  <c r="G2420"/>
  <c r="G2421"/>
  <c r="G2422"/>
  <c r="G2423"/>
  <c r="G2424"/>
  <c r="G2425"/>
  <c r="G2426"/>
  <c r="G2427"/>
  <c r="G2428"/>
  <c r="G2429"/>
  <c r="G2430"/>
  <c r="G2431"/>
  <c r="G2432"/>
  <c r="G2433"/>
  <c r="G2434"/>
  <c r="G2435"/>
  <c r="G2436"/>
  <c r="G2437"/>
  <c r="G2438"/>
  <c r="G2439"/>
  <c r="G2440"/>
  <c r="G2441"/>
  <c r="G2442"/>
  <c r="G2443"/>
  <c r="G2444"/>
  <c r="G2445"/>
  <c r="G2446"/>
  <c r="G2447"/>
  <c r="G2448"/>
  <c r="G2449"/>
  <c r="G2450"/>
  <c r="G2451"/>
  <c r="G2452"/>
  <c r="G2453"/>
  <c r="G2454"/>
  <c r="G2455"/>
  <c r="G2456"/>
  <c r="G2457"/>
  <c r="G2458"/>
  <c r="G2459"/>
  <c r="G2460"/>
  <c r="G2461"/>
  <c r="G2462"/>
  <c r="G2463"/>
  <c r="G2464"/>
  <c r="G2465"/>
  <c r="G2466"/>
  <c r="G2467"/>
  <c r="G2468"/>
  <c r="G2469"/>
  <c r="G2470"/>
  <c r="G2471"/>
  <c r="G2472"/>
  <c r="G2473"/>
  <c r="G2474"/>
  <c r="G2475"/>
  <c r="G2476"/>
  <c r="G2477"/>
  <c r="G2478"/>
  <c r="G2479"/>
  <c r="G2480"/>
  <c r="G2481"/>
  <c r="G2482"/>
  <c r="G2483"/>
  <c r="G2484"/>
  <c r="G2485"/>
  <c r="G2486"/>
  <c r="G2487"/>
  <c r="G2488"/>
  <c r="G2489"/>
  <c r="G2490"/>
  <c r="G2491"/>
  <c r="G2492"/>
  <c r="G2493"/>
  <c r="G2494"/>
  <c r="G2495"/>
  <c r="G2496"/>
  <c r="G2497"/>
  <c r="G2498"/>
  <c r="G2499"/>
  <c r="G2500"/>
  <c r="G2501"/>
  <c r="G5"/>
  <c r="J313" i="8"/>
  <c r="K313"/>
  <c r="J314"/>
  <c r="K314"/>
  <c r="J315"/>
  <c r="K315"/>
  <c r="J316"/>
  <c r="K316"/>
  <c r="J317"/>
  <c r="K317"/>
  <c r="J318"/>
  <c r="K318"/>
  <c r="J319"/>
  <c r="K319"/>
  <c r="J320"/>
  <c r="K320"/>
  <c r="J321"/>
  <c r="K321"/>
  <c r="J322"/>
  <c r="K322"/>
  <c r="J323"/>
  <c r="K323"/>
  <c r="J324"/>
  <c r="K324"/>
  <c r="J325"/>
  <c r="K325"/>
  <c r="J326"/>
  <c r="K326"/>
  <c r="J327"/>
  <c r="K327"/>
  <c r="J328"/>
  <c r="K328"/>
  <c r="J329"/>
  <c r="K329"/>
  <c r="J330"/>
  <c r="K330"/>
  <c r="J331"/>
  <c r="K331"/>
  <c r="J332"/>
  <c r="K332"/>
  <c r="J333"/>
  <c r="K333"/>
  <c r="J334"/>
  <c r="K334"/>
  <c r="J335"/>
  <c r="K335"/>
  <c r="J336"/>
  <c r="K336"/>
  <c r="J337"/>
  <c r="K337"/>
  <c r="J338"/>
  <c r="K338"/>
  <c r="J339"/>
  <c r="K339"/>
  <c r="J340"/>
  <c r="K340"/>
  <c r="J341"/>
  <c r="K341"/>
  <c r="J342"/>
  <c r="K342"/>
  <c r="J343"/>
  <c r="K343"/>
  <c r="J344"/>
  <c r="K344"/>
  <c r="J345"/>
  <c r="K345"/>
  <c r="J346"/>
  <c r="K346"/>
  <c r="J347"/>
  <c r="K347"/>
  <c r="J348"/>
  <c r="K348"/>
  <c r="J349"/>
  <c r="K349"/>
  <c r="J350"/>
  <c r="K350"/>
  <c r="J351"/>
  <c r="K351"/>
  <c r="J352"/>
  <c r="K352"/>
  <c r="J353"/>
  <c r="K353"/>
  <c r="J354"/>
  <c r="K354"/>
  <c r="J355"/>
  <c r="K355"/>
  <c r="J356"/>
  <c r="K356"/>
  <c r="J357"/>
  <c r="K357"/>
  <c r="J358"/>
  <c r="K358"/>
  <c r="J359"/>
  <c r="K359"/>
  <c r="J360"/>
  <c r="K360"/>
  <c r="J361"/>
  <c r="K361"/>
  <c r="J362"/>
  <c r="K362"/>
  <c r="J363"/>
  <c r="K363"/>
  <c r="J364"/>
  <c r="K364"/>
  <c r="J365"/>
  <c r="K365"/>
  <c r="J366"/>
  <c r="K366"/>
  <c r="J367"/>
  <c r="K367"/>
  <c r="J368"/>
  <c r="K368"/>
  <c r="J369"/>
  <c r="K369"/>
  <c r="J370"/>
  <c r="K370"/>
  <c r="J371"/>
  <c r="K371"/>
  <c r="J372"/>
  <c r="K372"/>
  <c r="J373"/>
  <c r="K373"/>
  <c r="J374"/>
  <c r="K374"/>
  <c r="J375"/>
  <c r="K375"/>
  <c r="J376"/>
  <c r="K376"/>
  <c r="J377"/>
  <c r="K377"/>
  <c r="J378"/>
  <c r="K378"/>
  <c r="J379"/>
  <c r="K379"/>
  <c r="J380"/>
  <c r="K380"/>
  <c r="J381"/>
  <c r="K381"/>
  <c r="J382"/>
  <c r="K382"/>
  <c r="J383"/>
  <c r="K383"/>
  <c r="J384"/>
  <c r="K384"/>
  <c r="J385"/>
  <c r="K385"/>
  <c r="J386"/>
  <c r="K386"/>
  <c r="J387"/>
  <c r="K387"/>
  <c r="J388"/>
  <c r="K388"/>
  <c r="J389"/>
  <c r="K389"/>
  <c r="J390"/>
  <c r="K390"/>
  <c r="J391"/>
  <c r="K391"/>
  <c r="J392"/>
  <c r="K392"/>
  <c r="J393"/>
  <c r="K393"/>
  <c r="J394"/>
  <c r="K394"/>
  <c r="J395"/>
  <c r="K395"/>
  <c r="J396"/>
  <c r="K396"/>
  <c r="J397"/>
  <c r="K397"/>
  <c r="J398"/>
  <c r="K398"/>
  <c r="J399"/>
  <c r="K399"/>
  <c r="J400"/>
  <c r="K400"/>
  <c r="J401"/>
  <c r="K401"/>
  <c r="J402"/>
  <c r="K402"/>
  <c r="J403"/>
  <c r="K403"/>
  <c r="J404"/>
  <c r="K404"/>
  <c r="J405"/>
  <c r="K405"/>
  <c r="J406"/>
  <c r="K406"/>
  <c r="J407"/>
  <c r="K407"/>
  <c r="J408"/>
  <c r="K408"/>
  <c r="J409"/>
  <c r="K409"/>
  <c r="J410"/>
  <c r="K410"/>
  <c r="J411"/>
  <c r="K411"/>
  <c r="J412"/>
  <c r="K412"/>
  <c r="J413"/>
  <c r="K413"/>
  <c r="J414"/>
  <c r="K414"/>
  <c r="J415"/>
  <c r="K415"/>
  <c r="J416"/>
  <c r="K416"/>
  <c r="J417"/>
  <c r="K417"/>
  <c r="J418"/>
  <c r="K418"/>
  <c r="J419"/>
  <c r="K419"/>
  <c r="J420"/>
  <c r="K420"/>
  <c r="J421"/>
  <c r="K421"/>
  <c r="J422"/>
  <c r="K422"/>
  <c r="J423"/>
  <c r="K423"/>
  <c r="J424"/>
  <c r="K424"/>
  <c r="J425"/>
  <c r="K425"/>
  <c r="J426"/>
  <c r="K426"/>
  <c r="J427"/>
  <c r="K427"/>
  <c r="J428"/>
  <c r="K428"/>
  <c r="J429"/>
  <c r="K429"/>
  <c r="J430"/>
  <c r="K430"/>
  <c r="J431"/>
  <c r="K431"/>
  <c r="J432"/>
  <c r="K432"/>
  <c r="J433"/>
  <c r="K433"/>
  <c r="J434"/>
  <c r="K434"/>
  <c r="J435"/>
  <c r="K435"/>
  <c r="J436"/>
  <c r="K436"/>
  <c r="J437"/>
  <c r="K437"/>
  <c r="J438"/>
  <c r="K438"/>
  <c r="J439"/>
  <c r="K439"/>
  <c r="J440"/>
  <c r="K440"/>
  <c r="J441"/>
  <c r="K441"/>
  <c r="J442"/>
  <c r="K442"/>
  <c r="J443"/>
  <c r="K443"/>
  <c r="J444"/>
  <c r="K444"/>
  <c r="J445"/>
  <c r="K445"/>
  <c r="J446"/>
  <c r="K446"/>
  <c r="J447"/>
  <c r="K447"/>
  <c r="J448"/>
  <c r="K448"/>
  <c r="J449"/>
  <c r="K449"/>
  <c r="J450"/>
  <c r="K450"/>
  <c r="J451"/>
  <c r="K451"/>
  <c r="J452"/>
  <c r="K452"/>
  <c r="J453"/>
  <c r="K453"/>
  <c r="J454"/>
  <c r="K454"/>
  <c r="J455"/>
  <c r="K455"/>
  <c r="J456"/>
  <c r="K456"/>
  <c r="J457"/>
  <c r="K457"/>
  <c r="J458"/>
  <c r="K458"/>
  <c r="J459"/>
  <c r="K459"/>
  <c r="J460"/>
  <c r="K460"/>
  <c r="J461"/>
  <c r="K461"/>
  <c r="J462"/>
  <c r="K462"/>
  <c r="J463"/>
  <c r="K463"/>
  <c r="J464"/>
  <c r="K464"/>
  <c r="J465"/>
  <c r="K465"/>
  <c r="J466"/>
  <c r="K466"/>
  <c r="J467"/>
  <c r="K467"/>
  <c r="J468"/>
  <c r="K468"/>
  <c r="J469"/>
  <c r="K469"/>
  <c r="J470"/>
  <c r="K470"/>
  <c r="J471"/>
  <c r="K471"/>
  <c r="J472"/>
  <c r="K472"/>
  <c r="J473"/>
  <c r="K473"/>
  <c r="J474"/>
  <c r="K474"/>
  <c r="J475"/>
  <c r="K475"/>
  <c r="J476"/>
  <c r="K476"/>
  <c r="J477"/>
  <c r="K477"/>
  <c r="J478"/>
  <c r="K478"/>
  <c r="J479"/>
  <c r="K479"/>
  <c r="J480"/>
  <c r="K480"/>
  <c r="J481"/>
  <c r="K481"/>
  <c r="J482"/>
  <c r="K482"/>
  <c r="J483"/>
  <c r="K483"/>
  <c r="J484"/>
  <c r="K484"/>
  <c r="J485"/>
  <c r="K485"/>
  <c r="J486"/>
  <c r="K486"/>
  <c r="J487"/>
  <c r="K487"/>
  <c r="J488"/>
  <c r="K488"/>
  <c r="J489"/>
  <c r="K489"/>
  <c r="J490"/>
  <c r="K490"/>
  <c r="J491"/>
  <c r="K491"/>
  <c r="J492"/>
  <c r="K492"/>
  <c r="J493"/>
  <c r="K493"/>
  <c r="J494"/>
  <c r="K494"/>
  <c r="J495"/>
  <c r="K495"/>
  <c r="J496"/>
  <c r="K496"/>
  <c r="J497"/>
  <c r="K497"/>
  <c r="J498"/>
  <c r="K498"/>
  <c r="J499"/>
  <c r="K499"/>
  <c r="J500"/>
  <c r="K500"/>
  <c r="J501"/>
  <c r="K501"/>
  <c r="J502"/>
  <c r="K502"/>
  <c r="J503"/>
  <c r="K503"/>
  <c r="J504"/>
  <c r="K504"/>
  <c r="J505"/>
  <c r="K505"/>
  <c r="J506"/>
  <c r="K506"/>
  <c r="J507"/>
  <c r="K507"/>
  <c r="J508"/>
  <c r="K508"/>
  <c r="J509"/>
  <c r="K509"/>
  <c r="J510"/>
  <c r="K510"/>
  <c r="J511"/>
  <c r="K511"/>
  <c r="J512"/>
  <c r="K512"/>
  <c r="J513"/>
  <c r="K513"/>
  <c r="J514"/>
  <c r="K514"/>
  <c r="J515"/>
  <c r="K515"/>
  <c r="J516"/>
  <c r="K516"/>
  <c r="J517"/>
  <c r="K517"/>
  <c r="J518"/>
  <c r="K518"/>
  <c r="J519"/>
  <c r="K519"/>
  <c r="J520"/>
  <c r="K520"/>
  <c r="J521"/>
  <c r="K521"/>
  <c r="J522"/>
  <c r="K522"/>
  <c r="J523"/>
  <c r="K523"/>
  <c r="J524"/>
  <c r="K524"/>
  <c r="J525"/>
  <c r="K525"/>
  <c r="J526"/>
  <c r="K526"/>
  <c r="J527"/>
  <c r="K527"/>
  <c r="J528"/>
  <c r="K528"/>
  <c r="J529"/>
  <c r="K529"/>
  <c r="J530"/>
  <c r="K530"/>
  <c r="J531"/>
  <c r="K531"/>
  <c r="J532"/>
  <c r="K532"/>
  <c r="J533"/>
  <c r="K533"/>
  <c r="J534"/>
  <c r="K534"/>
  <c r="J535"/>
  <c r="K535"/>
  <c r="J536"/>
  <c r="K536"/>
  <c r="J537"/>
  <c r="K537"/>
  <c r="J538"/>
  <c r="K538"/>
  <c r="J539"/>
  <c r="K539"/>
  <c r="J540"/>
  <c r="K540"/>
  <c r="J541"/>
  <c r="K541"/>
  <c r="J542"/>
  <c r="K542"/>
  <c r="J543"/>
  <c r="K543"/>
  <c r="J544"/>
  <c r="K544"/>
  <c r="J545"/>
  <c r="K545"/>
  <c r="J546"/>
  <c r="K546"/>
  <c r="J547"/>
  <c r="K547"/>
  <c r="J548"/>
  <c r="K548"/>
  <c r="J549"/>
  <c r="K549"/>
  <c r="J550"/>
  <c r="K550"/>
  <c r="J551"/>
  <c r="K551"/>
  <c r="J552"/>
  <c r="K552"/>
  <c r="J553"/>
  <c r="K553"/>
  <c r="J554"/>
  <c r="K554"/>
  <c r="J555"/>
  <c r="K555"/>
  <c r="J556"/>
  <c r="K556"/>
  <c r="J557"/>
  <c r="K557"/>
  <c r="J558"/>
  <c r="K558"/>
  <c r="J559"/>
  <c r="K559"/>
  <c r="J560"/>
  <c r="K560"/>
  <c r="J561"/>
  <c r="K561"/>
  <c r="J562"/>
  <c r="K562"/>
  <c r="J563"/>
  <c r="K563"/>
  <c r="J564"/>
  <c r="K564"/>
  <c r="J565"/>
  <c r="K565"/>
  <c r="J566"/>
  <c r="K566"/>
  <c r="J567"/>
  <c r="K567"/>
  <c r="J568"/>
  <c r="K568"/>
  <c r="J569"/>
  <c r="K569"/>
  <c r="J570"/>
  <c r="K570"/>
  <c r="J571"/>
  <c r="K571"/>
  <c r="J572"/>
  <c r="K572"/>
  <c r="J573"/>
  <c r="K573"/>
  <c r="J574"/>
  <c r="K574"/>
  <c r="J575"/>
  <c r="K575"/>
  <c r="J576"/>
  <c r="K576"/>
  <c r="J577"/>
  <c r="K577"/>
  <c r="J578"/>
  <c r="K578"/>
  <c r="J579"/>
  <c r="K579"/>
  <c r="J580"/>
  <c r="K580"/>
  <c r="J581"/>
  <c r="K581"/>
  <c r="J582"/>
  <c r="K582"/>
  <c r="J583"/>
  <c r="K583"/>
  <c r="J584"/>
  <c r="K584"/>
  <c r="J585"/>
  <c r="K585"/>
  <c r="J586"/>
  <c r="K586"/>
  <c r="J587"/>
  <c r="K587"/>
  <c r="J588"/>
  <c r="K588"/>
  <c r="J589"/>
  <c r="K589"/>
  <c r="J590"/>
  <c r="K590"/>
  <c r="J591"/>
  <c r="K591"/>
  <c r="J592"/>
  <c r="K592"/>
  <c r="J593"/>
  <c r="K593"/>
  <c r="J594"/>
  <c r="K594"/>
  <c r="J595"/>
  <c r="K595"/>
  <c r="J596"/>
  <c r="K596"/>
  <c r="J597"/>
  <c r="K597"/>
  <c r="J598"/>
  <c r="K598"/>
  <c r="J599"/>
  <c r="K599"/>
  <c r="J600"/>
  <c r="K600"/>
  <c r="J601"/>
  <c r="K601"/>
  <c r="J602"/>
  <c r="K602"/>
  <c r="J603"/>
  <c r="K603"/>
  <c r="J604"/>
  <c r="K604"/>
  <c r="J605"/>
  <c r="K605"/>
  <c r="J606"/>
  <c r="K606"/>
  <c r="J607"/>
  <c r="K607"/>
  <c r="J608"/>
  <c r="K608"/>
  <c r="J609"/>
  <c r="K609"/>
  <c r="J610"/>
  <c r="K610"/>
  <c r="J611"/>
  <c r="K611"/>
  <c r="J612"/>
  <c r="K612"/>
  <c r="J613"/>
  <c r="K613"/>
  <c r="J614"/>
  <c r="K614"/>
  <c r="J615"/>
  <c r="K615"/>
  <c r="J616"/>
  <c r="K616"/>
  <c r="J617"/>
  <c r="K617"/>
  <c r="J618"/>
  <c r="K618"/>
  <c r="J619"/>
  <c r="K619"/>
  <c r="J620"/>
  <c r="K620"/>
  <c r="J621"/>
  <c r="K621"/>
  <c r="J622"/>
  <c r="K622"/>
  <c r="J623"/>
  <c r="K623"/>
  <c r="J624"/>
  <c r="K624"/>
  <c r="J625"/>
  <c r="K625"/>
  <c r="J626"/>
  <c r="K626"/>
  <c r="J627"/>
  <c r="K627"/>
  <c r="J628"/>
  <c r="K628"/>
  <c r="J629"/>
  <c r="K629"/>
  <c r="J630"/>
  <c r="K630"/>
  <c r="J631"/>
  <c r="K631"/>
  <c r="J632"/>
  <c r="K632"/>
  <c r="J7"/>
  <c r="K7"/>
  <c r="J8"/>
  <c r="K8"/>
  <c r="J9"/>
  <c r="K9"/>
  <c r="J10"/>
  <c r="K10"/>
  <c r="J11"/>
  <c r="K11"/>
  <c r="J12"/>
  <c r="K12"/>
  <c r="J13"/>
  <c r="K13"/>
  <c r="J14"/>
  <c r="K14"/>
  <c r="J15"/>
  <c r="K15"/>
  <c r="J16"/>
  <c r="K16"/>
  <c r="J17"/>
  <c r="K17"/>
  <c r="J18"/>
  <c r="K18"/>
  <c r="J19"/>
  <c r="K19"/>
  <c r="J20"/>
  <c r="K20"/>
  <c r="J21"/>
  <c r="K21"/>
  <c r="J22"/>
  <c r="K22"/>
  <c r="J23"/>
  <c r="K23"/>
  <c r="J24"/>
  <c r="K24"/>
  <c r="J25"/>
  <c r="K25"/>
  <c r="J26"/>
  <c r="K26"/>
  <c r="J27"/>
  <c r="K27"/>
  <c r="J28"/>
  <c r="K28"/>
  <c r="J29"/>
  <c r="K29"/>
  <c r="J30"/>
  <c r="K30"/>
  <c r="J31"/>
  <c r="K31"/>
  <c r="J32"/>
  <c r="K32"/>
  <c r="J33"/>
  <c r="K33"/>
  <c r="J34"/>
  <c r="K34"/>
  <c r="J35"/>
  <c r="K35"/>
  <c r="J36"/>
  <c r="K36"/>
  <c r="J37"/>
  <c r="K37"/>
  <c r="J38"/>
  <c r="K38"/>
  <c r="J39"/>
  <c r="K39"/>
  <c r="J40"/>
  <c r="K40"/>
  <c r="J41"/>
  <c r="K41"/>
  <c r="J42"/>
  <c r="K42"/>
  <c r="J43"/>
  <c r="K43"/>
  <c r="J44"/>
  <c r="K44"/>
  <c r="J45"/>
  <c r="K45"/>
  <c r="J46"/>
  <c r="K46"/>
  <c r="J47"/>
  <c r="K47"/>
  <c r="J48"/>
  <c r="K48"/>
  <c r="J49"/>
  <c r="K49"/>
  <c r="J50"/>
  <c r="K50"/>
  <c r="J51"/>
  <c r="K51"/>
  <c r="J52"/>
  <c r="K52"/>
  <c r="J53"/>
  <c r="K53"/>
  <c r="J54"/>
  <c r="K54"/>
  <c r="J55"/>
  <c r="K55"/>
  <c r="J56"/>
  <c r="K56"/>
  <c r="J57"/>
  <c r="K57"/>
  <c r="J58"/>
  <c r="K58"/>
  <c r="J59"/>
  <c r="K59"/>
  <c r="J60"/>
  <c r="K60"/>
  <c r="J61"/>
  <c r="K61"/>
  <c r="J62"/>
  <c r="K62"/>
  <c r="J63"/>
  <c r="K63"/>
  <c r="J64"/>
  <c r="K64"/>
  <c r="J65"/>
  <c r="K65"/>
  <c r="J66"/>
  <c r="K66"/>
  <c r="J67"/>
  <c r="K67"/>
  <c r="J68"/>
  <c r="K68"/>
  <c r="J69"/>
  <c r="K69"/>
  <c r="J70"/>
  <c r="K70"/>
  <c r="J71"/>
  <c r="K71"/>
  <c r="J72"/>
  <c r="K72"/>
  <c r="J73"/>
  <c r="K73"/>
  <c r="J74"/>
  <c r="K74"/>
  <c r="J75"/>
  <c r="K75"/>
  <c r="J76"/>
  <c r="K76"/>
  <c r="J77"/>
  <c r="K77"/>
  <c r="J78"/>
  <c r="K78"/>
  <c r="J79"/>
  <c r="K79"/>
  <c r="J80"/>
  <c r="K80"/>
  <c r="J81"/>
  <c r="K81"/>
  <c r="J82"/>
  <c r="K82"/>
  <c r="J83"/>
  <c r="K83"/>
  <c r="J84"/>
  <c r="K84"/>
  <c r="J85"/>
  <c r="K85"/>
  <c r="J86"/>
  <c r="K86"/>
  <c r="J87"/>
  <c r="K87"/>
  <c r="J88"/>
  <c r="K88"/>
  <c r="J89"/>
  <c r="K89"/>
  <c r="J90"/>
  <c r="K90"/>
  <c r="J91"/>
  <c r="K91"/>
  <c r="J92"/>
  <c r="K92"/>
  <c r="J93"/>
  <c r="K93"/>
  <c r="J94"/>
  <c r="K94"/>
  <c r="J95"/>
  <c r="K95"/>
  <c r="J96"/>
  <c r="K96"/>
  <c r="J97"/>
  <c r="K97"/>
  <c r="J98"/>
  <c r="K98"/>
  <c r="J99"/>
  <c r="K99"/>
  <c r="J100"/>
  <c r="K100"/>
  <c r="J101"/>
  <c r="K101"/>
  <c r="J102"/>
  <c r="K102"/>
  <c r="J103"/>
  <c r="K103"/>
  <c r="J104"/>
  <c r="K104"/>
  <c r="J105"/>
  <c r="K105"/>
  <c r="J106"/>
  <c r="K106"/>
  <c r="J107"/>
  <c r="K107"/>
  <c r="J108"/>
  <c r="K108"/>
  <c r="J109"/>
  <c r="K109"/>
  <c r="J110"/>
  <c r="K110"/>
  <c r="J111"/>
  <c r="K111"/>
  <c r="J112"/>
  <c r="K112"/>
  <c r="J113"/>
  <c r="K113"/>
  <c r="J114"/>
  <c r="K114"/>
  <c r="J115"/>
  <c r="K115"/>
  <c r="J116"/>
  <c r="K116"/>
  <c r="J117"/>
  <c r="K117"/>
  <c r="J118"/>
  <c r="K118"/>
  <c r="J119"/>
  <c r="K119"/>
  <c r="J120"/>
  <c r="K120"/>
  <c r="J121"/>
  <c r="K121"/>
  <c r="J122"/>
  <c r="K122"/>
  <c r="J123"/>
  <c r="K123"/>
  <c r="J124"/>
  <c r="K124"/>
  <c r="J125"/>
  <c r="K125"/>
  <c r="J126"/>
  <c r="K126"/>
  <c r="J127"/>
  <c r="K127"/>
  <c r="J128"/>
  <c r="K128"/>
  <c r="J129"/>
  <c r="K129"/>
  <c r="J130"/>
  <c r="K130"/>
  <c r="J131"/>
  <c r="K131"/>
  <c r="J132"/>
  <c r="K132"/>
  <c r="J133"/>
  <c r="K133"/>
  <c r="J134"/>
  <c r="K134"/>
  <c r="J135"/>
  <c r="K135"/>
  <c r="J136"/>
  <c r="K136"/>
  <c r="J137"/>
  <c r="K137"/>
  <c r="J138"/>
  <c r="K138"/>
  <c r="J139"/>
  <c r="K139"/>
  <c r="J140"/>
  <c r="K140"/>
  <c r="J141"/>
  <c r="K141"/>
  <c r="J142"/>
  <c r="K142"/>
  <c r="J143"/>
  <c r="K143"/>
  <c r="J144"/>
  <c r="K144"/>
  <c r="J145"/>
  <c r="K145"/>
  <c r="J146"/>
  <c r="K146"/>
  <c r="J147"/>
  <c r="K147"/>
  <c r="J148"/>
  <c r="K148"/>
  <c r="J149"/>
  <c r="K149"/>
  <c r="J150"/>
  <c r="K150"/>
  <c r="J151"/>
  <c r="K151"/>
  <c r="J152"/>
  <c r="K152"/>
  <c r="J153"/>
  <c r="K153"/>
  <c r="J154"/>
  <c r="K154"/>
  <c r="J155"/>
  <c r="K155"/>
  <c r="J156"/>
  <c r="K156"/>
  <c r="J157"/>
  <c r="K157"/>
  <c r="J158"/>
  <c r="K158"/>
  <c r="J159"/>
  <c r="K159"/>
  <c r="J160"/>
  <c r="K160"/>
  <c r="J161"/>
  <c r="K161"/>
  <c r="J162"/>
  <c r="K162"/>
  <c r="J163"/>
  <c r="K163"/>
  <c r="J164"/>
  <c r="K164"/>
  <c r="J165"/>
  <c r="K165"/>
  <c r="J166"/>
  <c r="K166"/>
  <c r="J167"/>
  <c r="K167"/>
  <c r="J168"/>
  <c r="K168"/>
  <c r="J169"/>
  <c r="K169"/>
  <c r="J170"/>
  <c r="K170"/>
  <c r="J171"/>
  <c r="K171"/>
  <c r="J172"/>
  <c r="K172"/>
  <c r="J173"/>
  <c r="K173"/>
  <c r="J174"/>
  <c r="K174"/>
  <c r="J175"/>
  <c r="K175"/>
  <c r="J176"/>
  <c r="K176"/>
  <c r="J177"/>
  <c r="K177"/>
  <c r="J178"/>
  <c r="K178"/>
  <c r="J179"/>
  <c r="K179"/>
  <c r="J180"/>
  <c r="K180"/>
  <c r="J181"/>
  <c r="K181"/>
  <c r="J182"/>
  <c r="K182"/>
  <c r="J183"/>
  <c r="K183"/>
  <c r="J184"/>
  <c r="K184"/>
  <c r="J185"/>
  <c r="K185"/>
  <c r="J186"/>
  <c r="K186"/>
  <c r="J187"/>
  <c r="K187"/>
  <c r="J188"/>
  <c r="K188"/>
  <c r="J189"/>
  <c r="K189"/>
  <c r="J190"/>
  <c r="K190"/>
  <c r="J191"/>
  <c r="K191"/>
  <c r="J192"/>
  <c r="K192"/>
  <c r="J193"/>
  <c r="K193"/>
  <c r="J194"/>
  <c r="K194"/>
  <c r="J195"/>
  <c r="K195"/>
  <c r="J196"/>
  <c r="K196"/>
  <c r="J197"/>
  <c r="K197"/>
  <c r="J198"/>
  <c r="K198"/>
  <c r="J199"/>
  <c r="K199"/>
  <c r="J200"/>
  <c r="K200"/>
  <c r="J201"/>
  <c r="K201"/>
  <c r="J202"/>
  <c r="K202"/>
  <c r="J203"/>
  <c r="K203"/>
  <c r="J204"/>
  <c r="K204"/>
  <c r="J205"/>
  <c r="K205"/>
  <c r="J206"/>
  <c r="K206"/>
  <c r="J207"/>
  <c r="K207"/>
  <c r="J208"/>
  <c r="K208"/>
  <c r="J209"/>
  <c r="K209"/>
  <c r="J210"/>
  <c r="K210"/>
  <c r="J211"/>
  <c r="K211"/>
  <c r="J212"/>
  <c r="K212"/>
  <c r="J213"/>
  <c r="K213"/>
  <c r="J214"/>
  <c r="K214"/>
  <c r="J215"/>
  <c r="K215"/>
  <c r="J216"/>
  <c r="K216"/>
  <c r="J217"/>
  <c r="K217"/>
  <c r="J218"/>
  <c r="K218"/>
  <c r="J219"/>
  <c r="K219"/>
  <c r="J220"/>
  <c r="K220"/>
  <c r="J221"/>
  <c r="K221"/>
  <c r="J222"/>
  <c r="K222"/>
  <c r="J223"/>
  <c r="K223"/>
  <c r="J224"/>
  <c r="K224"/>
  <c r="J225"/>
  <c r="K225"/>
  <c r="J226"/>
  <c r="K226"/>
  <c r="J227"/>
  <c r="K227"/>
  <c r="J228"/>
  <c r="K228"/>
  <c r="J229"/>
  <c r="K229"/>
  <c r="J230"/>
  <c r="K230"/>
  <c r="J231"/>
  <c r="K231"/>
  <c r="J232"/>
  <c r="K232"/>
  <c r="J233"/>
  <c r="K233"/>
  <c r="J234"/>
  <c r="K234"/>
  <c r="J235"/>
  <c r="K235"/>
  <c r="J236"/>
  <c r="K236"/>
  <c r="J237"/>
  <c r="K237"/>
  <c r="J238"/>
  <c r="K238"/>
  <c r="J239"/>
  <c r="K239"/>
  <c r="J240"/>
  <c r="K240"/>
  <c r="J241"/>
  <c r="K241"/>
  <c r="J242"/>
  <c r="K242"/>
  <c r="J243"/>
  <c r="K243"/>
  <c r="J244"/>
  <c r="K244"/>
  <c r="J245"/>
  <c r="K245"/>
  <c r="J246"/>
  <c r="K246"/>
  <c r="J247"/>
  <c r="K247"/>
  <c r="J248"/>
  <c r="K248"/>
  <c r="J249"/>
  <c r="K249"/>
  <c r="J250"/>
  <c r="K250"/>
  <c r="J251"/>
  <c r="K251"/>
  <c r="J252"/>
  <c r="K252"/>
  <c r="J253"/>
  <c r="K253"/>
  <c r="J254"/>
  <c r="K254"/>
  <c r="J255"/>
  <c r="K255"/>
  <c r="J256"/>
  <c r="K256"/>
  <c r="J257"/>
  <c r="K257"/>
  <c r="J258"/>
  <c r="K258"/>
  <c r="J259"/>
  <c r="K259"/>
  <c r="J260"/>
  <c r="K260"/>
  <c r="J261"/>
  <c r="K261"/>
  <c r="J262"/>
  <c r="K262"/>
  <c r="J263"/>
  <c r="K263"/>
  <c r="J264"/>
  <c r="K264"/>
  <c r="J265"/>
  <c r="K265"/>
  <c r="J266"/>
  <c r="K266"/>
  <c r="J267"/>
  <c r="K267"/>
  <c r="J268"/>
  <c r="K268"/>
  <c r="J269"/>
  <c r="K269"/>
  <c r="J270"/>
  <c r="K270"/>
  <c r="J271"/>
  <c r="K271"/>
  <c r="J272"/>
  <c r="K272"/>
  <c r="J273"/>
  <c r="K273"/>
  <c r="J274"/>
  <c r="K274"/>
  <c r="J275"/>
  <c r="K275"/>
  <c r="J276"/>
  <c r="K276"/>
  <c r="J277"/>
  <c r="K277"/>
  <c r="J278"/>
  <c r="K278"/>
  <c r="J279"/>
  <c r="K279"/>
  <c r="J280"/>
  <c r="K280"/>
  <c r="J281"/>
  <c r="K281"/>
  <c r="J282"/>
  <c r="K282"/>
  <c r="J283"/>
  <c r="K283"/>
  <c r="J284"/>
  <c r="K284"/>
  <c r="J285"/>
  <c r="K285"/>
  <c r="J286"/>
  <c r="K286"/>
  <c r="J287"/>
  <c r="K287"/>
  <c r="J288"/>
  <c r="K288"/>
  <c r="J289"/>
  <c r="K289"/>
  <c r="J290"/>
  <c r="K290"/>
  <c r="J291"/>
  <c r="K291"/>
  <c r="J292"/>
  <c r="K292"/>
  <c r="J293"/>
  <c r="K293"/>
  <c r="J294"/>
  <c r="K294"/>
  <c r="J295"/>
  <c r="K295"/>
  <c r="J296"/>
  <c r="K296"/>
  <c r="J297"/>
  <c r="K297"/>
  <c r="J298"/>
  <c r="K298"/>
  <c r="J299"/>
  <c r="K299"/>
  <c r="J300"/>
  <c r="K300"/>
  <c r="J301"/>
  <c r="K301"/>
  <c r="J302"/>
  <c r="K302"/>
  <c r="J303"/>
  <c r="K303"/>
  <c r="J304"/>
  <c r="K304"/>
  <c r="J305"/>
  <c r="K305"/>
  <c r="J306"/>
  <c r="K306"/>
  <c r="J307"/>
  <c r="K307"/>
  <c r="J308"/>
  <c r="K308"/>
  <c r="J309"/>
  <c r="K309"/>
  <c r="J310"/>
  <c r="K310"/>
  <c r="J311"/>
  <c r="K311"/>
  <c r="J312"/>
  <c r="K312"/>
  <c r="J5"/>
  <c r="K5"/>
  <c r="K6"/>
  <c r="J6"/>
  <c r="B1523" i="5"/>
  <c r="B10" i="6"/>
  <c r="B9"/>
  <c r="B116" i="5"/>
  <c r="V116" s="1"/>
  <c r="B117"/>
  <c r="B118"/>
  <c r="B119"/>
  <c r="B120"/>
  <c r="B121"/>
  <c r="B122"/>
  <c r="B123"/>
  <c r="B124"/>
  <c r="B125"/>
  <c r="B126"/>
  <c r="B127"/>
  <c r="B128"/>
  <c r="B129"/>
  <c r="B130"/>
  <c r="B131"/>
  <c r="B132"/>
  <c r="B133"/>
  <c r="B134"/>
  <c r="B135"/>
  <c r="B136"/>
  <c r="B137"/>
  <c r="B138"/>
  <c r="B139"/>
  <c r="B140"/>
  <c r="B141"/>
  <c r="B142"/>
  <c r="B143"/>
  <c r="B144"/>
  <c r="B145"/>
  <c r="B146"/>
  <c r="B147"/>
  <c r="B148"/>
  <c r="B149"/>
  <c r="B150"/>
  <c r="B151"/>
  <c r="B152"/>
  <c r="B153"/>
  <c r="B154"/>
  <c r="B155"/>
  <c r="B156"/>
  <c r="B157"/>
  <c r="B158"/>
  <c r="B159"/>
  <c r="B160"/>
  <c r="B161"/>
  <c r="B162"/>
  <c r="B163"/>
  <c r="B164"/>
  <c r="B165"/>
  <c r="B166"/>
  <c r="B167"/>
  <c r="B168"/>
  <c r="B169"/>
  <c r="B170"/>
  <c r="B171"/>
  <c r="B172"/>
  <c r="B173"/>
  <c r="B174"/>
  <c r="B175"/>
  <c r="B176"/>
  <c r="B177"/>
  <c r="B178"/>
  <c r="B179"/>
  <c r="B180"/>
  <c r="B181"/>
  <c r="B182"/>
  <c r="B183"/>
  <c r="B184"/>
  <c r="B185"/>
  <c r="B186"/>
  <c r="B187"/>
  <c r="B188"/>
  <c r="B189"/>
  <c r="B190"/>
  <c r="B191"/>
  <c r="B192"/>
  <c r="B193"/>
  <c r="B194"/>
  <c r="B195"/>
  <c r="B196"/>
  <c r="B197"/>
  <c r="B198"/>
  <c r="B199"/>
  <c r="B200"/>
  <c r="B201"/>
  <c r="B202"/>
  <c r="B203"/>
  <c r="B204"/>
  <c r="B205"/>
  <c r="B206"/>
  <c r="B207"/>
  <c r="B208"/>
  <c r="B209"/>
  <c r="B210"/>
  <c r="B211"/>
  <c r="B212"/>
  <c r="B213"/>
  <c r="B214"/>
  <c r="B215"/>
  <c r="B216"/>
  <c r="B217"/>
  <c r="B218"/>
  <c r="B219"/>
  <c r="B220"/>
  <c r="B221"/>
  <c r="B222"/>
  <c r="B223"/>
  <c r="B224"/>
  <c r="B225"/>
  <c r="B226"/>
  <c r="B227"/>
  <c r="B228"/>
  <c r="B229"/>
  <c r="B230"/>
  <c r="B231"/>
  <c r="B232"/>
  <c r="B233"/>
  <c r="B234"/>
  <c r="B235"/>
  <c r="B236"/>
  <c r="B237"/>
  <c r="B238"/>
  <c r="B239"/>
  <c r="B240"/>
  <c r="B241"/>
  <c r="B242"/>
  <c r="B243"/>
  <c r="B244"/>
  <c r="B245"/>
  <c r="B246"/>
  <c r="B247"/>
  <c r="B248"/>
  <c r="B249"/>
  <c r="B250"/>
  <c r="B251"/>
  <c r="B252"/>
  <c r="B253"/>
  <c r="B254"/>
  <c r="B255"/>
  <c r="B256"/>
  <c r="B257"/>
  <c r="B258"/>
  <c r="B259"/>
  <c r="B260"/>
  <c r="B261"/>
  <c r="B262"/>
  <c r="B263"/>
  <c r="B264"/>
  <c r="B265"/>
  <c r="B266"/>
  <c r="B267"/>
  <c r="B268"/>
  <c r="B269"/>
  <c r="B270"/>
  <c r="B271"/>
  <c r="B272"/>
  <c r="B273"/>
  <c r="B274"/>
  <c r="B275"/>
  <c r="B276"/>
  <c r="B277"/>
  <c r="B278"/>
  <c r="B279"/>
  <c r="B280"/>
  <c r="B281"/>
  <c r="B282"/>
  <c r="B283"/>
  <c r="B284"/>
  <c r="B285"/>
  <c r="B286"/>
  <c r="B287"/>
  <c r="B288"/>
  <c r="B289"/>
  <c r="B290"/>
  <c r="B291"/>
  <c r="B292"/>
  <c r="B293"/>
  <c r="B294"/>
  <c r="B295"/>
  <c r="B296"/>
  <c r="B297"/>
  <c r="B298"/>
  <c r="B299"/>
  <c r="B300"/>
  <c r="B301"/>
  <c r="B302"/>
  <c r="B303"/>
  <c r="B304"/>
  <c r="B305"/>
  <c r="B306"/>
  <c r="B307"/>
  <c r="B308"/>
  <c r="B309"/>
  <c r="B310"/>
  <c r="B311"/>
  <c r="B312"/>
  <c r="B313"/>
  <c r="B314"/>
  <c r="B315"/>
  <c r="B316"/>
  <c r="B317"/>
  <c r="B318"/>
  <c r="B319"/>
  <c r="B320"/>
  <c r="B321"/>
  <c r="B322"/>
  <c r="B323"/>
  <c r="B324"/>
  <c r="B325"/>
  <c r="B326"/>
  <c r="B327"/>
  <c r="B328"/>
  <c r="B329"/>
  <c r="B330"/>
  <c r="B331"/>
  <c r="B332"/>
  <c r="B333"/>
  <c r="B334"/>
  <c r="B335"/>
  <c r="B336"/>
  <c r="B337"/>
  <c r="B338"/>
  <c r="B339"/>
  <c r="B340"/>
  <c r="B341"/>
  <c r="B342"/>
  <c r="B343"/>
  <c r="B344"/>
  <c r="B345"/>
  <c r="B346"/>
  <c r="B347"/>
  <c r="B348"/>
  <c r="B349"/>
  <c r="B350"/>
  <c r="B351"/>
  <c r="B352"/>
  <c r="B353"/>
  <c r="B354"/>
  <c r="B355"/>
  <c r="B356"/>
  <c r="B357"/>
  <c r="B358"/>
  <c r="B359"/>
  <c r="B360"/>
  <c r="B361"/>
  <c r="B362"/>
  <c r="B363"/>
  <c r="B364"/>
  <c r="B365"/>
  <c r="B366"/>
  <c r="B367"/>
  <c r="B368"/>
  <c r="B369"/>
  <c r="B370"/>
  <c r="B371"/>
  <c r="B372"/>
  <c r="B373"/>
  <c r="B374"/>
  <c r="B375"/>
  <c r="B376"/>
  <c r="B377"/>
  <c r="B378"/>
  <c r="B379"/>
  <c r="B380"/>
  <c r="B381"/>
  <c r="B382"/>
  <c r="B383"/>
  <c r="B384"/>
  <c r="B385"/>
  <c r="B386"/>
  <c r="B387"/>
  <c r="B388"/>
  <c r="B389"/>
  <c r="B390"/>
  <c r="B391"/>
  <c r="B392"/>
  <c r="B393"/>
  <c r="B394"/>
  <c r="B395"/>
  <c r="B396"/>
  <c r="B397"/>
  <c r="B398"/>
  <c r="B399"/>
  <c r="B400"/>
  <c r="B401"/>
  <c r="B402"/>
  <c r="B403"/>
  <c r="B404"/>
  <c r="B405"/>
  <c r="B406"/>
  <c r="B407"/>
  <c r="B408"/>
  <c r="B409"/>
  <c r="B410"/>
  <c r="B411"/>
  <c r="B412"/>
  <c r="B413"/>
  <c r="B414"/>
  <c r="B415"/>
  <c r="B416"/>
  <c r="B417"/>
  <c r="B418"/>
  <c r="B419"/>
  <c r="B420"/>
  <c r="B421"/>
  <c r="B422"/>
  <c r="B423"/>
  <c r="B424"/>
  <c r="B425"/>
  <c r="B426"/>
  <c r="B427"/>
  <c r="B428"/>
  <c r="B429"/>
  <c r="B430"/>
  <c r="B431"/>
  <c r="B432"/>
  <c r="B433"/>
  <c r="B434"/>
  <c r="B435"/>
  <c r="B436"/>
  <c r="B437"/>
  <c r="B438"/>
  <c r="B439"/>
  <c r="B440"/>
  <c r="B441"/>
  <c r="B442"/>
  <c r="B443"/>
  <c r="B444"/>
  <c r="B445"/>
  <c r="B446"/>
  <c r="B447"/>
  <c r="B448"/>
  <c r="B449"/>
  <c r="B450"/>
  <c r="B451"/>
  <c r="B452"/>
  <c r="B453"/>
  <c r="B454"/>
  <c r="B455"/>
  <c r="B456"/>
  <c r="B457"/>
  <c r="B458"/>
  <c r="B459"/>
  <c r="B460"/>
  <c r="B461"/>
  <c r="B462"/>
  <c r="B463"/>
  <c r="B464"/>
  <c r="B465"/>
  <c r="B466"/>
  <c r="B467"/>
  <c r="B468"/>
  <c r="B469"/>
  <c r="B470"/>
  <c r="B471"/>
  <c r="B472"/>
  <c r="B473"/>
  <c r="B474"/>
  <c r="B475"/>
  <c r="B476"/>
  <c r="B477"/>
  <c r="B478"/>
  <c r="B479"/>
  <c r="B480"/>
  <c r="B481"/>
  <c r="B482"/>
  <c r="B483"/>
  <c r="B484"/>
  <c r="B485"/>
  <c r="B486"/>
  <c r="B487"/>
  <c r="B488"/>
  <c r="B489"/>
  <c r="B490"/>
  <c r="B491"/>
  <c r="B492"/>
  <c r="B493"/>
  <c r="B494"/>
  <c r="B495"/>
  <c r="B496"/>
  <c r="B497"/>
  <c r="B498"/>
  <c r="B499"/>
  <c r="B500"/>
  <c r="B501"/>
  <c r="B502"/>
  <c r="B503"/>
  <c r="B504"/>
  <c r="B505"/>
  <c r="B506"/>
  <c r="B507"/>
  <c r="B508"/>
  <c r="B509"/>
  <c r="B510"/>
  <c r="B511"/>
  <c r="B512"/>
  <c r="B513"/>
  <c r="B514"/>
  <c r="B515"/>
  <c r="B516"/>
  <c r="B517"/>
  <c r="B518"/>
  <c r="B519"/>
  <c r="B520"/>
  <c r="B521"/>
  <c r="B522"/>
  <c r="B523"/>
  <c r="B524"/>
  <c r="B525"/>
  <c r="B526"/>
  <c r="B527"/>
  <c r="B528"/>
  <c r="B529"/>
  <c r="B530"/>
  <c r="B531"/>
  <c r="B532"/>
  <c r="B533"/>
  <c r="B534"/>
  <c r="B535"/>
  <c r="B536"/>
  <c r="B537"/>
  <c r="B538"/>
  <c r="B539"/>
  <c r="B540"/>
  <c r="B541"/>
  <c r="B542"/>
  <c r="B543"/>
  <c r="B544"/>
  <c r="B545"/>
  <c r="B546"/>
  <c r="B547"/>
  <c r="B548"/>
  <c r="B549"/>
  <c r="B550"/>
  <c r="B551"/>
  <c r="B552"/>
  <c r="B553"/>
  <c r="B554"/>
  <c r="B555"/>
  <c r="B556"/>
  <c r="B557"/>
  <c r="B558"/>
  <c r="B559"/>
  <c r="B560"/>
  <c r="B561"/>
  <c r="B562"/>
  <c r="B563"/>
  <c r="B564"/>
  <c r="B565"/>
  <c r="B566"/>
  <c r="B567"/>
  <c r="B568"/>
  <c r="B569"/>
  <c r="B570"/>
  <c r="B571"/>
  <c r="B572"/>
  <c r="B573"/>
  <c r="B574"/>
  <c r="B575"/>
  <c r="B576"/>
  <c r="B577"/>
  <c r="B578"/>
  <c r="B579"/>
  <c r="B580"/>
  <c r="B581"/>
  <c r="B582"/>
  <c r="B583"/>
  <c r="B584"/>
  <c r="B585"/>
  <c r="B586"/>
  <c r="B587"/>
  <c r="B588"/>
  <c r="B589"/>
  <c r="B590"/>
  <c r="B591"/>
  <c r="B592"/>
  <c r="B593"/>
  <c r="B594"/>
  <c r="B595"/>
  <c r="B596"/>
  <c r="B597"/>
  <c r="B598"/>
  <c r="B599"/>
  <c r="B600"/>
  <c r="B601"/>
  <c r="B602"/>
  <c r="B603"/>
  <c r="B604"/>
  <c r="B605"/>
  <c r="B606"/>
  <c r="B607"/>
  <c r="B608"/>
  <c r="A317" i="9"/>
  <c r="A316"/>
  <c r="A315"/>
  <c r="A314"/>
  <c r="A313"/>
  <c r="A250"/>
  <c r="A249"/>
  <c r="A248"/>
  <c r="A246"/>
  <c r="A245"/>
  <c r="A244"/>
  <c r="A243"/>
  <c r="A242"/>
  <c r="A241"/>
  <c r="A240"/>
  <c r="A239"/>
  <c r="A238"/>
  <c r="A237"/>
  <c r="A236"/>
  <c r="A235"/>
  <c r="A234"/>
  <c r="A233"/>
  <c r="A232"/>
  <c r="A231"/>
  <c r="A230"/>
  <c r="A229"/>
  <c r="A228"/>
  <c r="A227"/>
  <c r="A226"/>
  <c r="A225"/>
  <c r="A224"/>
  <c r="A223"/>
  <c r="A222"/>
  <c r="A221"/>
  <c r="A220"/>
  <c r="A219"/>
  <c r="A217"/>
  <c r="A216"/>
  <c r="A215"/>
  <c r="A214"/>
  <c r="A213"/>
  <c r="A212"/>
  <c r="A211"/>
  <c r="A210"/>
  <c r="A209"/>
  <c r="A208"/>
  <c r="A207"/>
  <c r="A206"/>
  <c r="A205"/>
  <c r="A204"/>
  <c r="A203"/>
  <c r="A202"/>
  <c r="A201"/>
  <c r="A200"/>
  <c r="A199"/>
  <c r="A198"/>
  <c r="A197"/>
  <c r="A196"/>
  <c r="A195"/>
  <c r="A194"/>
  <c r="A193"/>
  <c r="A192"/>
  <c r="A191"/>
  <c r="A190"/>
  <c r="A189"/>
  <c r="A188"/>
  <c r="A187"/>
  <c r="A186"/>
  <c r="A185"/>
  <c r="A184"/>
  <c r="A183"/>
  <c r="A182"/>
  <c r="A181"/>
  <c r="A180"/>
  <c r="A179"/>
  <c r="A178"/>
  <c r="A177"/>
  <c r="A176"/>
  <c r="A175"/>
  <c r="A174"/>
  <c r="A173"/>
  <c r="A172"/>
  <c r="A171"/>
  <c r="A170"/>
  <c r="A169"/>
  <c r="A168"/>
  <c r="A167"/>
  <c r="A166"/>
  <c r="A165"/>
  <c r="A164"/>
  <c r="A163"/>
  <c r="A162"/>
  <c r="A161"/>
  <c r="A160"/>
  <c r="A159"/>
  <c r="A158"/>
  <c r="A157"/>
  <c r="A156"/>
  <c r="A155"/>
  <c r="A154"/>
  <c r="A153"/>
  <c r="A152"/>
  <c r="A151"/>
  <c r="A150"/>
  <c r="A149"/>
  <c r="A148"/>
  <c r="A147"/>
  <c r="A146"/>
  <c r="A145"/>
  <c r="A144"/>
  <c r="A143"/>
  <c r="A142"/>
  <c r="A141"/>
  <c r="A140"/>
  <c r="A139"/>
  <c r="A138"/>
  <c r="A137"/>
  <c r="A136"/>
  <c r="A135"/>
  <c r="A134"/>
  <c r="A133"/>
  <c r="A132"/>
  <c r="A131"/>
  <c r="A130"/>
  <c r="A129"/>
  <c r="A128"/>
  <c r="A127"/>
  <c r="A126"/>
  <c r="A125"/>
  <c r="A124"/>
  <c r="A123"/>
  <c r="A122"/>
  <c r="A121"/>
  <c r="A120"/>
  <c r="A119"/>
  <c r="A118"/>
  <c r="A117"/>
  <c r="A116"/>
  <c r="A115"/>
  <c r="A114"/>
  <c r="A113"/>
  <c r="A112"/>
  <c r="A111"/>
  <c r="A110"/>
  <c r="A109"/>
  <c r="A108"/>
  <c r="A107"/>
  <c r="A106"/>
  <c r="A105"/>
  <c r="A104"/>
  <c r="A103"/>
  <c r="A102"/>
  <c r="A101"/>
  <c r="A100"/>
  <c r="A99"/>
  <c r="A98"/>
  <c r="A97"/>
  <c r="A96"/>
  <c r="A95"/>
  <c r="A94"/>
  <c r="A93"/>
  <c r="A92"/>
  <c r="A91"/>
  <c r="A90"/>
  <c r="A89"/>
  <c r="A88"/>
  <c r="A87"/>
  <c r="A86"/>
  <c r="A85"/>
  <c r="A84"/>
  <c r="A83"/>
  <c r="A82"/>
  <c r="A81"/>
  <c r="A80"/>
  <c r="A79"/>
  <c r="A78"/>
  <c r="A77"/>
  <c r="A76"/>
  <c r="A75"/>
  <c r="A74"/>
  <c r="A73"/>
  <c r="A72"/>
  <c r="A71"/>
  <c r="A70"/>
  <c r="A69"/>
  <c r="A68"/>
  <c r="A67"/>
  <c r="A66"/>
  <c r="A65"/>
  <c r="A64"/>
  <c r="A63"/>
  <c r="A62"/>
  <c r="A61"/>
  <c r="A60"/>
  <c r="A59"/>
  <c r="A58"/>
  <c r="A57"/>
  <c r="A56"/>
  <c r="A55"/>
  <c r="A54"/>
  <c r="A53"/>
  <c r="A52"/>
  <c r="A51"/>
  <c r="A50"/>
  <c r="A49"/>
  <c r="A47"/>
  <c r="A46"/>
  <c r="A45"/>
  <c r="A44"/>
  <c r="A43"/>
  <c r="A42"/>
  <c r="A41"/>
  <c r="A40"/>
  <c r="A39"/>
  <c r="A38"/>
  <c r="A37"/>
  <c r="A36"/>
  <c r="A35"/>
  <c r="A34"/>
  <c r="A33"/>
  <c r="A32"/>
  <c r="A31"/>
  <c r="A30"/>
  <c r="A29"/>
  <c r="A28"/>
  <c r="A27"/>
  <c r="A26"/>
  <c r="A25"/>
  <c r="A24"/>
  <c r="A23"/>
  <c r="A22"/>
  <c r="A21"/>
  <c r="A20"/>
  <c r="A19"/>
  <c r="A18"/>
  <c r="A17"/>
  <c r="A16"/>
  <c r="A15"/>
  <c r="A14"/>
  <c r="A13"/>
  <c r="A12"/>
  <c r="A11"/>
  <c r="A10"/>
  <c r="A9"/>
  <c r="A8"/>
  <c r="A7"/>
  <c r="A6"/>
  <c r="A5"/>
  <c r="A4"/>
  <c r="A3"/>
  <c r="A2"/>
  <c r="B63" i="6"/>
  <c r="G63"/>
  <c r="B62"/>
  <c r="G62"/>
  <c r="B60"/>
  <c r="G60"/>
  <c r="B59"/>
  <c r="G59"/>
  <c r="B58"/>
  <c r="G58"/>
  <c r="B57"/>
  <c r="G57"/>
  <c r="B56"/>
  <c r="G56"/>
  <c r="B55"/>
  <c r="G55"/>
  <c r="B54"/>
  <c r="G54"/>
  <c r="B17"/>
  <c r="B16"/>
  <c r="B15"/>
  <c r="B14"/>
  <c r="G14"/>
  <c r="H14"/>
  <c r="H13"/>
  <c r="B12"/>
  <c r="G12"/>
  <c r="H12"/>
  <c r="D12"/>
  <c r="B11"/>
  <c r="G11"/>
  <c r="H11"/>
  <c r="D11"/>
  <c r="G10"/>
  <c r="H10"/>
  <c r="D10"/>
  <c r="G9"/>
  <c r="H9"/>
  <c r="B8"/>
  <c r="G8"/>
  <c r="H8"/>
  <c r="D8"/>
  <c r="B7"/>
  <c r="G7"/>
  <c r="H7"/>
  <c r="D7"/>
  <c r="B6"/>
  <c r="G6"/>
  <c r="B5"/>
  <c r="F6"/>
  <c r="B4"/>
  <c r="G4"/>
  <c r="H4"/>
  <c r="AB2502" i="5"/>
  <c r="T2502"/>
  <c r="S2502"/>
  <c r="B2501"/>
  <c r="I2500"/>
  <c r="B2500"/>
  <c r="B2499"/>
  <c r="B2498"/>
  <c r="B2497"/>
  <c r="I2496"/>
  <c r="B2496"/>
  <c r="B2495"/>
  <c r="B2494"/>
  <c r="B2493"/>
  <c r="H2492"/>
  <c r="B2492"/>
  <c r="F2491"/>
  <c r="B2491"/>
  <c r="B2490"/>
  <c r="B2489"/>
  <c r="S2489"/>
  <c r="B2488"/>
  <c r="B2487"/>
  <c r="B2486"/>
  <c r="B2485"/>
  <c r="S2485"/>
  <c r="B2484"/>
  <c r="B2483"/>
  <c r="B2482"/>
  <c r="B2481"/>
  <c r="S2481"/>
  <c r="B2480"/>
  <c r="B2479"/>
  <c r="S2479"/>
  <c r="J2478"/>
  <c r="B2478"/>
  <c r="S2478"/>
  <c r="B2477"/>
  <c r="S2477"/>
  <c r="B2476"/>
  <c r="B2475"/>
  <c r="B2474"/>
  <c r="B2473"/>
  <c r="I2472"/>
  <c r="B2472"/>
  <c r="S2472"/>
  <c r="R2471"/>
  <c r="B2471"/>
  <c r="T2471"/>
  <c r="J2470"/>
  <c r="B2470"/>
  <c r="S2470"/>
  <c r="R2469"/>
  <c r="B2469"/>
  <c r="T2469"/>
  <c r="B2468"/>
  <c r="T2468"/>
  <c r="B2467"/>
  <c r="B2466"/>
  <c r="S2466"/>
  <c r="B2465"/>
  <c r="B2464"/>
  <c r="S2464"/>
  <c r="R2463"/>
  <c r="B2463"/>
  <c r="T2463"/>
  <c r="B2462"/>
  <c r="S2462"/>
  <c r="B2461"/>
  <c r="T2461"/>
  <c r="B2460"/>
  <c r="B2459"/>
  <c r="T2459"/>
  <c r="B2458"/>
  <c r="S2458"/>
  <c r="B2457"/>
  <c r="T2457"/>
  <c r="B2456"/>
  <c r="S2456"/>
  <c r="B2455"/>
  <c r="T2455"/>
  <c r="X2454"/>
  <c r="B2454"/>
  <c r="S2454"/>
  <c r="B2453"/>
  <c r="T2453"/>
  <c r="B2452"/>
  <c r="B2451"/>
  <c r="S2451"/>
  <c r="B2450"/>
  <c r="B2449"/>
  <c r="B2448"/>
  <c r="T2448"/>
  <c r="F2447"/>
  <c r="B2447"/>
  <c r="B2446"/>
  <c r="S2446"/>
  <c r="B2445"/>
  <c r="I2444"/>
  <c r="B2444"/>
  <c r="T2444"/>
  <c r="B2443"/>
  <c r="T2443"/>
  <c r="B2442"/>
  <c r="S2442"/>
  <c r="B2441"/>
  <c r="B2440"/>
  <c r="T2440"/>
  <c r="R2439"/>
  <c r="B2439"/>
  <c r="B2438"/>
  <c r="B2437"/>
  <c r="B2436"/>
  <c r="T2436"/>
  <c r="I2435"/>
  <c r="B2435"/>
  <c r="B2434"/>
  <c r="T2434"/>
  <c r="F2433"/>
  <c r="B2433"/>
  <c r="S2433"/>
  <c r="B2432"/>
  <c r="B2431"/>
  <c r="H2430"/>
  <c r="B2430"/>
  <c r="S2430"/>
  <c r="B2429"/>
  <c r="T2429"/>
  <c r="B2428"/>
  <c r="S2428"/>
  <c r="B2427"/>
  <c r="T2427"/>
  <c r="B2426"/>
  <c r="S2426"/>
  <c r="B2425"/>
  <c r="T2425"/>
  <c r="B2424"/>
  <c r="S2424"/>
  <c r="B2423"/>
  <c r="T2423"/>
  <c r="F2422"/>
  <c r="B2422"/>
  <c r="S2422"/>
  <c r="B2421"/>
  <c r="B2420"/>
  <c r="B2419"/>
  <c r="T2419"/>
  <c r="B2418"/>
  <c r="S2418"/>
  <c r="B2417"/>
  <c r="S2417"/>
  <c r="B2416"/>
  <c r="S2416"/>
  <c r="B2415"/>
  <c r="T2415"/>
  <c r="B2414"/>
  <c r="S2414"/>
  <c r="B2413"/>
  <c r="S2413"/>
  <c r="B2412"/>
  <c r="S2412"/>
  <c r="B2411"/>
  <c r="T2411"/>
  <c r="B2410"/>
  <c r="S2410"/>
  <c r="B2409"/>
  <c r="T2409"/>
  <c r="B2408"/>
  <c r="B2407"/>
  <c r="B2406"/>
  <c r="S2406"/>
  <c r="B2405"/>
  <c r="T2405"/>
  <c r="B2404"/>
  <c r="T2404"/>
  <c r="B2403"/>
  <c r="B2402"/>
  <c r="S2402"/>
  <c r="B2401"/>
  <c r="S2401"/>
  <c r="B2400"/>
  <c r="T2400"/>
  <c r="B2399"/>
  <c r="B2398"/>
  <c r="S2398"/>
  <c r="B2397"/>
  <c r="T2397"/>
  <c r="B2396"/>
  <c r="B2395"/>
  <c r="T2395"/>
  <c r="B2394"/>
  <c r="S2394"/>
  <c r="B2393"/>
  <c r="S2393"/>
  <c r="R2392"/>
  <c r="B2392"/>
  <c r="B2391"/>
  <c r="X2390"/>
  <c r="B2390"/>
  <c r="S2390"/>
  <c r="B2389"/>
  <c r="T2389"/>
  <c r="B2388"/>
  <c r="S2388"/>
  <c r="R2387"/>
  <c r="B2387"/>
  <c r="B2386"/>
  <c r="S2386"/>
  <c r="F2385"/>
  <c r="B2385"/>
  <c r="B2384"/>
  <c r="T2384"/>
  <c r="B2383"/>
  <c r="T2383"/>
  <c r="B2382"/>
  <c r="S2382"/>
  <c r="B2381"/>
  <c r="B2380"/>
  <c r="R2379"/>
  <c r="B2379"/>
  <c r="B2378"/>
  <c r="F2377"/>
  <c r="B2377"/>
  <c r="S2377"/>
  <c r="B2376"/>
  <c r="B2375"/>
  <c r="S2375"/>
  <c r="B2374"/>
  <c r="S2374"/>
  <c r="B2373"/>
  <c r="S2373"/>
  <c r="B2372"/>
  <c r="T2372"/>
  <c r="B2371"/>
  <c r="T2371"/>
  <c r="B2370"/>
  <c r="S2370"/>
  <c r="F2369"/>
  <c r="B2369"/>
  <c r="T2369"/>
  <c r="B2368"/>
  <c r="B2367"/>
  <c r="S2367"/>
  <c r="B2366"/>
  <c r="S2366"/>
  <c r="B2365"/>
  <c r="S2365"/>
  <c r="B2364"/>
  <c r="T2364"/>
  <c r="F2363"/>
  <c r="B2363"/>
  <c r="R2362"/>
  <c r="B2362"/>
  <c r="S2362"/>
  <c r="F2361"/>
  <c r="B2361"/>
  <c r="T2361"/>
  <c r="B2360"/>
  <c r="S2360"/>
  <c r="B2359"/>
  <c r="S2359"/>
  <c r="B2358"/>
  <c r="S2358"/>
  <c r="B2357"/>
  <c r="S2357"/>
  <c r="B2356"/>
  <c r="T2356"/>
  <c r="B2355"/>
  <c r="T2355"/>
  <c r="B2354"/>
  <c r="B2353"/>
  <c r="S2353"/>
  <c r="X2352"/>
  <c r="B2352"/>
  <c r="S2352"/>
  <c r="B2351"/>
  <c r="S2351"/>
  <c r="B2350"/>
  <c r="S2350"/>
  <c r="B2349"/>
  <c r="B2348"/>
  <c r="S2348"/>
  <c r="B2347"/>
  <c r="T2347"/>
  <c r="B2346"/>
  <c r="B2345"/>
  <c r="B2344"/>
  <c r="S2344"/>
  <c r="H2343"/>
  <c r="B2343"/>
  <c r="H2342"/>
  <c r="B2342"/>
  <c r="B2341"/>
  <c r="B2340"/>
  <c r="S2340"/>
  <c r="B2339"/>
  <c r="B2338"/>
  <c r="S2338"/>
  <c r="B2337"/>
  <c r="B2336"/>
  <c r="X2335"/>
  <c r="B2335"/>
  <c r="H2334"/>
  <c r="B2334"/>
  <c r="S2334"/>
  <c r="B2333"/>
  <c r="S2333"/>
  <c r="B2332"/>
  <c r="S2332"/>
  <c r="B2331"/>
  <c r="T2331"/>
  <c r="B2330"/>
  <c r="T2330"/>
  <c r="B2329"/>
  <c r="S2329"/>
  <c r="B2328"/>
  <c r="S2328"/>
  <c r="B2327"/>
  <c r="T2327"/>
  <c r="B2326"/>
  <c r="T2326"/>
  <c r="B2325"/>
  <c r="S2325"/>
  <c r="B2324"/>
  <c r="S2324"/>
  <c r="B2323"/>
  <c r="T2323"/>
  <c r="B2322"/>
  <c r="T2322"/>
  <c r="B2321"/>
  <c r="B2320"/>
  <c r="S2320"/>
  <c r="B2319"/>
  <c r="T2319"/>
  <c r="F2318"/>
  <c r="B2318"/>
  <c r="T2318"/>
  <c r="B2317"/>
  <c r="T2317"/>
  <c r="B2316"/>
  <c r="B2315"/>
  <c r="T2315"/>
  <c r="B2314"/>
  <c r="S2314"/>
  <c r="B2313"/>
  <c r="B2312"/>
  <c r="J2311"/>
  <c r="B2311"/>
  <c r="S2311"/>
  <c r="B2310"/>
  <c r="T2310"/>
  <c r="B2309"/>
  <c r="B2308"/>
  <c r="B2307"/>
  <c r="B2306"/>
  <c r="T2306"/>
  <c r="B2305"/>
  <c r="T2305"/>
  <c r="B2304"/>
  <c r="J2303"/>
  <c r="B2303"/>
  <c r="S2303"/>
  <c r="B2302"/>
  <c r="B2301"/>
  <c r="J2300"/>
  <c r="B2300"/>
  <c r="B2299"/>
  <c r="S2299"/>
  <c r="B2298"/>
  <c r="S2298"/>
  <c r="B2297"/>
  <c r="T2297"/>
  <c r="H2296"/>
  <c r="B2296"/>
  <c r="B2295"/>
  <c r="T2295"/>
  <c r="H2294"/>
  <c r="B2294"/>
  <c r="S2294"/>
  <c r="B2293"/>
  <c r="T2293"/>
  <c r="F2292"/>
  <c r="B2292"/>
  <c r="B2291"/>
  <c r="B2290"/>
  <c r="S2290"/>
  <c r="B2289"/>
  <c r="T2289"/>
  <c r="H2288"/>
  <c r="B2288"/>
  <c r="B2287"/>
  <c r="T2287"/>
  <c r="B2286"/>
  <c r="T2286"/>
  <c r="F2285"/>
  <c r="B2285"/>
  <c r="S2285"/>
  <c r="B2284"/>
  <c r="J2283"/>
  <c r="B2283"/>
  <c r="B2282"/>
  <c r="S2282"/>
  <c r="B2281"/>
  <c r="T2281"/>
  <c r="B2280"/>
  <c r="X2279"/>
  <c r="B2279"/>
  <c r="T2279"/>
  <c r="B2278"/>
  <c r="H2277"/>
  <c r="B2277"/>
  <c r="T2277"/>
  <c r="B2276"/>
  <c r="B2275"/>
  <c r="S2275"/>
  <c r="I2274"/>
  <c r="B2274"/>
  <c r="S2274"/>
  <c r="B2273"/>
  <c r="B2272"/>
  <c r="T2272"/>
  <c r="B2271"/>
  <c r="S2271"/>
  <c r="B2270"/>
  <c r="T2270"/>
  <c r="B2269"/>
  <c r="B2268"/>
  <c r="T2268"/>
  <c r="B2267"/>
  <c r="T2267"/>
  <c r="B2266"/>
  <c r="B2265"/>
  <c r="T2265"/>
  <c r="F2264"/>
  <c r="B2264"/>
  <c r="S2264"/>
  <c r="B2263"/>
  <c r="S2263"/>
  <c r="B2262"/>
  <c r="T2262"/>
  <c r="B2261"/>
  <c r="S2261"/>
  <c r="B2260"/>
  <c r="S2260"/>
  <c r="B2259"/>
  <c r="S2259"/>
  <c r="I2258"/>
  <c r="B2258"/>
  <c r="T2258"/>
  <c r="B2257"/>
  <c r="S2257"/>
  <c r="B2256"/>
  <c r="B2255"/>
  <c r="S2255"/>
  <c r="B2254"/>
  <c r="T2254"/>
  <c r="B2253"/>
  <c r="S2253"/>
  <c r="R2252"/>
  <c r="B2252"/>
  <c r="B2251"/>
  <c r="T2251"/>
  <c r="B2250"/>
  <c r="T2250"/>
  <c r="H2249"/>
  <c r="B2249"/>
  <c r="B2248"/>
  <c r="S2248"/>
  <c r="B2247"/>
  <c r="T2247"/>
  <c r="R2246"/>
  <c r="B2246"/>
  <c r="T2246"/>
  <c r="B2245"/>
  <c r="S2245"/>
  <c r="B2244"/>
  <c r="S2244"/>
  <c r="B2243"/>
  <c r="S2243"/>
  <c r="B2242"/>
  <c r="T2242"/>
  <c r="B2241"/>
  <c r="R2240"/>
  <c r="B2240"/>
  <c r="S2240"/>
  <c r="B2239"/>
  <c r="B2238"/>
  <c r="T2238"/>
  <c r="H2237"/>
  <c r="B2237"/>
  <c r="S2237"/>
  <c r="F2236"/>
  <c r="B2236"/>
  <c r="S2236"/>
  <c r="B2235"/>
  <c r="B2234"/>
  <c r="T2234"/>
  <c r="B2233"/>
  <c r="B2232"/>
  <c r="S2232"/>
  <c r="B2231"/>
  <c r="B2230"/>
  <c r="B2229"/>
  <c r="T2229"/>
  <c r="B2228"/>
  <c r="S2228"/>
  <c r="B2227"/>
  <c r="T2227"/>
  <c r="B2226"/>
  <c r="B2225"/>
  <c r="B2224"/>
  <c r="B2223"/>
  <c r="T2223"/>
  <c r="B2222"/>
  <c r="B2221"/>
  <c r="S2221"/>
  <c r="R2220"/>
  <c r="B2220"/>
  <c r="S2220"/>
  <c r="B2219"/>
  <c r="B2218"/>
  <c r="S2218"/>
  <c r="B2217"/>
  <c r="T2217"/>
  <c r="B2216"/>
  <c r="S2216"/>
  <c r="I2215"/>
  <c r="B2215"/>
  <c r="T2215"/>
  <c r="X2214"/>
  <c r="B2214"/>
  <c r="B2213"/>
  <c r="T2213"/>
  <c r="B2212"/>
  <c r="S2212"/>
  <c r="B2211"/>
  <c r="B2210"/>
  <c r="S2210"/>
  <c r="B2209"/>
  <c r="T2209"/>
  <c r="B2208"/>
  <c r="S2208"/>
  <c r="B2207"/>
  <c r="X2206"/>
  <c r="B2206"/>
  <c r="T2206"/>
  <c r="B2205"/>
  <c r="T2205"/>
  <c r="B2204"/>
  <c r="S2204"/>
  <c r="B2203"/>
  <c r="B2202"/>
  <c r="S2202"/>
  <c r="B2201"/>
  <c r="F2200"/>
  <c r="B2200"/>
  <c r="S2200"/>
  <c r="B2199"/>
  <c r="X2198"/>
  <c r="B2198"/>
  <c r="T2198"/>
  <c r="B2197"/>
  <c r="T2197"/>
  <c r="B2196"/>
  <c r="S2196"/>
  <c r="B2195"/>
  <c r="S2195"/>
  <c r="B2194"/>
  <c r="S2194"/>
  <c r="B2193"/>
  <c r="F2192"/>
  <c r="B2192"/>
  <c r="S2192"/>
  <c r="B2191"/>
  <c r="B2190"/>
  <c r="T2190"/>
  <c r="B2189"/>
  <c r="T2189"/>
  <c r="R2188"/>
  <c r="B2188"/>
  <c r="I2187"/>
  <c r="B2187"/>
  <c r="B2186"/>
  <c r="S2186"/>
  <c r="B2185"/>
  <c r="S2185"/>
  <c r="B2184"/>
  <c r="R2183"/>
  <c r="B2183"/>
  <c r="B2182"/>
  <c r="S2182"/>
  <c r="B2181"/>
  <c r="S2181"/>
  <c r="B2180"/>
  <c r="T2180"/>
  <c r="B2179"/>
  <c r="B2178"/>
  <c r="S2178"/>
  <c r="B2177"/>
  <c r="T2177"/>
  <c r="B2176"/>
  <c r="T2176"/>
  <c r="R2175"/>
  <c r="B2175"/>
  <c r="B2174"/>
  <c r="B2173"/>
  <c r="T2173"/>
  <c r="B2172"/>
  <c r="R2171"/>
  <c r="B2171"/>
  <c r="B2170"/>
  <c r="S2170"/>
  <c r="B2169"/>
  <c r="T2169"/>
  <c r="B2168"/>
  <c r="T2168"/>
  <c r="B2167"/>
  <c r="B2166"/>
  <c r="B2165"/>
  <c r="B2164"/>
  <c r="T2164"/>
  <c r="B2163"/>
  <c r="B2162"/>
  <c r="B2161"/>
  <c r="B2160"/>
  <c r="S2160"/>
  <c r="B2159"/>
  <c r="B2158"/>
  <c r="S2158"/>
  <c r="B2157"/>
  <c r="B2156"/>
  <c r="S2156"/>
  <c r="R2155"/>
  <c r="B2155"/>
  <c r="B2154"/>
  <c r="S2154"/>
  <c r="B2153"/>
  <c r="B2152"/>
  <c r="S2152"/>
  <c r="B2151"/>
  <c r="B2150"/>
  <c r="T2150"/>
  <c r="B2149"/>
  <c r="B2148"/>
  <c r="B2147"/>
  <c r="B2146"/>
  <c r="S2146"/>
  <c r="B2145"/>
  <c r="S2145"/>
  <c r="B2144"/>
  <c r="R2143"/>
  <c r="B2143"/>
  <c r="I2142"/>
  <c r="B2142"/>
  <c r="S2142"/>
  <c r="B2141"/>
  <c r="S2141"/>
  <c r="B2140"/>
  <c r="R2139"/>
  <c r="B2139"/>
  <c r="B2138"/>
  <c r="S2138"/>
  <c r="B2137"/>
  <c r="T2137"/>
  <c r="B2136"/>
  <c r="T2136"/>
  <c r="B2135"/>
  <c r="F2134"/>
  <c r="B2134"/>
  <c r="S2134"/>
  <c r="B2133"/>
  <c r="S2133"/>
  <c r="B2132"/>
  <c r="T2132"/>
  <c r="H2131"/>
  <c r="B2131"/>
  <c r="B2130"/>
  <c r="S2130"/>
  <c r="B2129"/>
  <c r="S2129"/>
  <c r="B2128"/>
  <c r="S2128"/>
  <c r="B2127"/>
  <c r="F2126"/>
  <c r="B2126"/>
  <c r="F2125"/>
  <c r="B2125"/>
  <c r="T2125"/>
  <c r="B2124"/>
  <c r="S2124"/>
  <c r="I2123"/>
  <c r="B2123"/>
  <c r="B2122"/>
  <c r="B2121"/>
  <c r="T2121"/>
  <c r="B2120"/>
  <c r="T2120"/>
  <c r="J2119"/>
  <c r="B2119"/>
  <c r="B2118"/>
  <c r="T2118"/>
  <c r="B2117"/>
  <c r="T2117"/>
  <c r="B2116"/>
  <c r="T2116"/>
  <c r="J2115"/>
  <c r="B2115"/>
  <c r="B2114"/>
  <c r="B2113"/>
  <c r="T2113"/>
  <c r="B2112"/>
  <c r="B2111"/>
  <c r="B2110"/>
  <c r="B2109"/>
  <c r="S2109"/>
  <c r="B2108"/>
  <c r="T2108"/>
  <c r="B2107"/>
  <c r="I2106"/>
  <c r="B2106"/>
  <c r="B2105"/>
  <c r="B2104"/>
  <c r="S2104"/>
  <c r="B2103"/>
  <c r="I2102"/>
  <c r="B2102"/>
  <c r="T2102"/>
  <c r="B2101"/>
  <c r="T2101"/>
  <c r="B2100"/>
  <c r="T2100"/>
  <c r="B2099"/>
  <c r="I2098"/>
  <c r="B2098"/>
  <c r="B2097"/>
  <c r="T2097"/>
  <c r="B2096"/>
  <c r="T2096"/>
  <c r="B2095"/>
  <c r="I2094"/>
  <c r="B2094"/>
  <c r="T2094"/>
  <c r="B2093"/>
  <c r="B2092"/>
  <c r="S2092"/>
  <c r="B2091"/>
  <c r="I2090"/>
  <c r="B2090"/>
  <c r="T2090"/>
  <c r="B2089"/>
  <c r="B2088"/>
  <c r="S2088"/>
  <c r="B2087"/>
  <c r="J2086"/>
  <c r="B2086"/>
  <c r="T2086"/>
  <c r="B2085"/>
  <c r="F2084"/>
  <c r="B2084"/>
  <c r="B2083"/>
  <c r="T2083"/>
  <c r="B2082"/>
  <c r="B2081"/>
  <c r="T2081"/>
  <c r="B2080"/>
  <c r="B2079"/>
  <c r="B2078"/>
  <c r="B2077"/>
  <c r="S2077"/>
  <c r="B2076"/>
  <c r="T2076"/>
  <c r="B2075"/>
  <c r="T2075"/>
  <c r="B2074"/>
  <c r="B2073"/>
  <c r="T2073"/>
  <c r="X2072"/>
  <c r="B2072"/>
  <c r="S2072"/>
  <c r="B2071"/>
  <c r="T2071"/>
  <c r="B2070"/>
  <c r="X2069"/>
  <c r="B2069"/>
  <c r="B2068"/>
  <c r="B2067"/>
  <c r="S2067"/>
  <c r="B2066"/>
  <c r="B2065"/>
  <c r="T2065"/>
  <c r="B2064"/>
  <c r="S2064"/>
  <c r="B2063"/>
  <c r="T2063"/>
  <c r="F2062"/>
  <c r="B2062"/>
  <c r="F2061"/>
  <c r="B2061"/>
  <c r="S2061"/>
  <c r="B2060"/>
  <c r="B2059"/>
  <c r="T2059"/>
  <c r="B2058"/>
  <c r="B2057"/>
  <c r="S2057"/>
  <c r="B2056"/>
  <c r="S2056"/>
  <c r="B2055"/>
  <c r="T2055"/>
  <c r="B2054"/>
  <c r="F2053"/>
  <c r="B2053"/>
  <c r="B2052"/>
  <c r="B2051"/>
  <c r="X2050"/>
  <c r="B2050"/>
  <c r="B2049"/>
  <c r="B2048"/>
  <c r="S2048"/>
  <c r="B2047"/>
  <c r="B2046"/>
  <c r="B2045"/>
  <c r="B2044"/>
  <c r="T2044"/>
  <c r="B2043"/>
  <c r="F2042"/>
  <c r="B2042"/>
  <c r="B2041"/>
  <c r="T2041"/>
  <c r="B2040"/>
  <c r="S2040"/>
  <c r="B2039"/>
  <c r="T2039"/>
  <c r="B2038"/>
  <c r="B2037"/>
  <c r="B2036"/>
  <c r="T2036"/>
  <c r="B2035"/>
  <c r="T2035"/>
  <c r="B2034"/>
  <c r="B2033"/>
  <c r="T2033"/>
  <c r="B2032"/>
  <c r="B2031"/>
  <c r="S2031"/>
  <c r="B2030"/>
  <c r="B2029"/>
  <c r="B2028"/>
  <c r="B2027"/>
  <c r="B2026"/>
  <c r="B2025"/>
  <c r="T2025"/>
  <c r="B2024"/>
  <c r="T2024"/>
  <c r="B2023"/>
  <c r="B2022"/>
  <c r="I2021"/>
  <c r="B2021"/>
  <c r="T2021"/>
  <c r="B2020"/>
  <c r="B2019"/>
  <c r="T2019"/>
  <c r="F2018"/>
  <c r="B2018"/>
  <c r="I2017"/>
  <c r="B2017"/>
  <c r="F2016"/>
  <c r="B2016"/>
  <c r="S2016"/>
  <c r="B2015"/>
  <c r="T2015"/>
  <c r="J2014"/>
  <c r="B2014"/>
  <c r="B2013"/>
  <c r="T2013"/>
  <c r="B2012"/>
  <c r="T2012"/>
  <c r="B2011"/>
  <c r="T2011"/>
  <c r="R2010"/>
  <c r="B2010"/>
  <c r="B2009"/>
  <c r="T2009"/>
  <c r="B2008"/>
  <c r="T2008"/>
  <c r="B2007"/>
  <c r="R2006"/>
  <c r="B2006"/>
  <c r="B2005"/>
  <c r="T2005"/>
  <c r="B2004"/>
  <c r="B2003"/>
  <c r="T2003"/>
  <c r="F2002"/>
  <c r="B2002"/>
  <c r="B2001"/>
  <c r="T2001"/>
  <c r="B2000"/>
  <c r="T2000"/>
  <c r="B1999"/>
  <c r="J1998"/>
  <c r="B1998"/>
  <c r="I1997"/>
  <c r="B1997"/>
  <c r="T1997"/>
  <c r="F1996"/>
  <c r="B1996"/>
  <c r="T1996"/>
  <c r="B1995"/>
  <c r="T1995"/>
  <c r="B1994"/>
  <c r="B1993"/>
  <c r="B1992"/>
  <c r="B1991"/>
  <c r="S1991"/>
  <c r="J1990"/>
  <c r="B1990"/>
  <c r="I1989"/>
  <c r="B1989"/>
  <c r="F1988"/>
  <c r="B1988"/>
  <c r="B1987"/>
  <c r="T1987"/>
  <c r="H1986"/>
  <c r="B1986"/>
  <c r="B1985"/>
  <c r="B1984"/>
  <c r="B1983"/>
  <c r="S1983"/>
  <c r="R1982"/>
  <c r="B1982"/>
  <c r="B1981"/>
  <c r="B1980"/>
  <c r="T1980"/>
  <c r="B1979"/>
  <c r="S1979"/>
  <c r="B1978"/>
  <c r="B1977"/>
  <c r="B1976"/>
  <c r="S1976"/>
  <c r="B1975"/>
  <c r="B1974"/>
  <c r="B1973"/>
  <c r="T1973"/>
  <c r="B1972"/>
  <c r="T1972"/>
  <c r="B1971"/>
  <c r="S1971"/>
  <c r="B1970"/>
  <c r="H1969"/>
  <c r="B1969"/>
  <c r="B1968"/>
  <c r="T1968"/>
  <c r="B1967"/>
  <c r="B1966"/>
  <c r="B1965"/>
  <c r="T1965"/>
  <c r="B1964"/>
  <c r="S1964"/>
  <c r="B1963"/>
  <c r="J1962"/>
  <c r="B1962"/>
  <c r="B1961"/>
  <c r="T1961"/>
  <c r="B1960"/>
  <c r="S1960"/>
  <c r="B1959"/>
  <c r="S1959"/>
  <c r="R1958"/>
  <c r="B1958"/>
  <c r="B1957"/>
  <c r="B1956"/>
  <c r="T1956"/>
  <c r="B1955"/>
  <c r="T1955"/>
  <c r="B1954"/>
  <c r="B1953"/>
  <c r="T1953"/>
  <c r="B1952"/>
  <c r="T1952"/>
  <c r="B1951"/>
  <c r="S1951"/>
  <c r="I1950"/>
  <c r="B1950"/>
  <c r="B1949"/>
  <c r="T1949"/>
  <c r="B1948"/>
  <c r="T1948"/>
  <c r="B1947"/>
  <c r="B1946"/>
  <c r="B1945"/>
  <c r="T1945"/>
  <c r="B1944"/>
  <c r="T1944"/>
  <c r="B1943"/>
  <c r="B1942"/>
  <c r="B1941"/>
  <c r="T1941"/>
  <c r="B1940"/>
  <c r="B1939"/>
  <c r="T1939"/>
  <c r="B1938"/>
  <c r="B1937"/>
  <c r="T1937"/>
  <c r="B1936"/>
  <c r="S1936"/>
  <c r="B1935"/>
  <c r="T1935"/>
  <c r="B1934"/>
  <c r="B1933"/>
  <c r="T1933"/>
  <c r="B1932"/>
  <c r="T1932"/>
  <c r="B1931"/>
  <c r="J1930"/>
  <c r="B1930"/>
  <c r="B1929"/>
  <c r="T1929"/>
  <c r="B1928"/>
  <c r="T1928"/>
  <c r="B1927"/>
  <c r="B1926"/>
  <c r="B1925"/>
  <c r="B1924"/>
  <c r="T1924"/>
  <c r="B1923"/>
  <c r="T1923"/>
  <c r="H1922"/>
  <c r="B1922"/>
  <c r="I1921"/>
  <c r="B1921"/>
  <c r="B1920"/>
  <c r="B1919"/>
  <c r="I1918"/>
  <c r="B1918"/>
  <c r="S1918"/>
  <c r="B1917"/>
  <c r="B1916"/>
  <c r="T1916"/>
  <c r="B1915"/>
  <c r="B1914"/>
  <c r="S1914"/>
  <c r="B1913"/>
  <c r="B1912"/>
  <c r="B1911"/>
  <c r="R1910"/>
  <c r="B1910"/>
  <c r="S1910"/>
  <c r="B1909"/>
  <c r="B1908"/>
  <c r="T1908"/>
  <c r="B1907"/>
  <c r="B1906"/>
  <c r="S1906"/>
  <c r="B1905"/>
  <c r="B1904"/>
  <c r="T1904"/>
  <c r="J1903"/>
  <c r="B1903"/>
  <c r="I1902"/>
  <c r="B1902"/>
  <c r="S1902"/>
  <c r="B1901"/>
  <c r="T1901"/>
  <c r="I1900"/>
  <c r="B1900"/>
  <c r="B1899"/>
  <c r="B1898"/>
  <c r="S1898"/>
  <c r="B1897"/>
  <c r="T1897"/>
  <c r="B1896"/>
  <c r="T1896"/>
  <c r="B1895"/>
  <c r="S1895"/>
  <c r="B1894"/>
  <c r="S1894"/>
  <c r="B1893"/>
  <c r="T1893"/>
  <c r="I1892"/>
  <c r="B1892"/>
  <c r="B1891"/>
  <c r="H1890"/>
  <c r="B1890"/>
  <c r="S1890"/>
  <c r="B1889"/>
  <c r="T1889"/>
  <c r="B1888"/>
  <c r="S1888"/>
  <c r="J1887"/>
  <c r="B1887"/>
  <c r="B1886"/>
  <c r="S1886"/>
  <c r="B1885"/>
  <c r="T1885"/>
  <c r="I1884"/>
  <c r="B1884"/>
  <c r="T1884"/>
  <c r="B1883"/>
  <c r="B1882"/>
  <c r="S1882"/>
  <c r="B1881"/>
  <c r="T1881"/>
  <c r="B1880"/>
  <c r="S1880"/>
  <c r="R1879"/>
  <c r="B1879"/>
  <c r="B1878"/>
  <c r="S1878"/>
  <c r="B1877"/>
  <c r="T1877"/>
  <c r="I1876"/>
  <c r="B1876"/>
  <c r="T1876"/>
  <c r="B1875"/>
  <c r="I1874"/>
  <c r="B1874"/>
  <c r="S1874"/>
  <c r="B1873"/>
  <c r="T1873"/>
  <c r="B1872"/>
  <c r="B1871"/>
  <c r="T1871"/>
  <c r="B1870"/>
  <c r="B1869"/>
  <c r="B1868"/>
  <c r="T1868"/>
  <c r="B1867"/>
  <c r="B1866"/>
  <c r="B1865"/>
  <c r="T1865"/>
  <c r="B1864"/>
  <c r="B1863"/>
  <c r="B1862"/>
  <c r="B1861"/>
  <c r="T1861"/>
  <c r="F1860"/>
  <c r="B1860"/>
  <c r="B1859"/>
  <c r="B1858"/>
  <c r="B1857"/>
  <c r="T1857"/>
  <c r="B1856"/>
  <c r="S1856"/>
  <c r="B1855"/>
  <c r="B1854"/>
  <c r="B1853"/>
  <c r="B1852"/>
  <c r="S1852"/>
  <c r="B1851"/>
  <c r="B1850"/>
  <c r="T1850"/>
  <c r="B1849"/>
  <c r="B1848"/>
  <c r="B1847"/>
  <c r="T1847"/>
  <c r="B1846"/>
  <c r="B1845"/>
  <c r="B1844"/>
  <c r="B1843"/>
  <c r="B1842"/>
  <c r="B1841"/>
  <c r="B1840"/>
  <c r="T1840"/>
  <c r="B1839"/>
  <c r="B1838"/>
  <c r="S1838"/>
  <c r="B1837"/>
  <c r="B1836"/>
  <c r="T1836"/>
  <c r="B1835"/>
  <c r="B1834"/>
  <c r="B1833"/>
  <c r="B1832"/>
  <c r="T1832"/>
  <c r="B1831"/>
  <c r="T1831"/>
  <c r="B1830"/>
  <c r="S1830"/>
  <c r="B1829"/>
  <c r="T1829"/>
  <c r="B1828"/>
  <c r="B1827"/>
  <c r="T1827"/>
  <c r="B1826"/>
  <c r="B1825"/>
  <c r="B1824"/>
  <c r="B1823"/>
  <c r="S1823"/>
  <c r="B1822"/>
  <c r="T1822"/>
  <c r="R1821"/>
  <c r="B1821"/>
  <c r="T1821"/>
  <c r="B1820"/>
  <c r="T1820"/>
  <c r="B1819"/>
  <c r="T1819"/>
  <c r="B1818"/>
  <c r="T1818"/>
  <c r="B1817"/>
  <c r="B1816"/>
  <c r="B1815"/>
  <c r="T1815"/>
  <c r="B1814"/>
  <c r="R1813"/>
  <c r="B1813"/>
  <c r="T1813"/>
  <c r="F1812"/>
  <c r="B1812"/>
  <c r="B1811"/>
  <c r="S1811"/>
  <c r="B1810"/>
  <c r="B1809"/>
  <c r="T1809"/>
  <c r="B1808"/>
  <c r="B1807"/>
  <c r="T1807"/>
  <c r="B1806"/>
  <c r="T1806"/>
  <c r="B1805"/>
  <c r="S1805"/>
  <c r="B1804"/>
  <c r="T1804"/>
  <c r="B1803"/>
  <c r="T1803"/>
  <c r="F1802"/>
  <c r="B1802"/>
  <c r="B1801"/>
  <c r="S1801"/>
  <c r="B1800"/>
  <c r="B1799"/>
  <c r="B1798"/>
  <c r="S1798"/>
  <c r="B1797"/>
  <c r="S1797"/>
  <c r="B1796"/>
  <c r="B1795"/>
  <c r="T1795"/>
  <c r="F1794"/>
  <c r="B1794"/>
  <c r="S1794"/>
  <c r="B1793"/>
  <c r="S1793"/>
  <c r="B1792"/>
  <c r="S1792"/>
  <c r="B1791"/>
  <c r="T1791"/>
  <c r="F1790"/>
  <c r="B1790"/>
  <c r="B1789"/>
  <c r="S1789"/>
  <c r="B1788"/>
  <c r="S1788"/>
  <c r="B1787"/>
  <c r="F1786"/>
  <c r="B1786"/>
  <c r="S1786"/>
  <c r="B1785"/>
  <c r="S1785"/>
  <c r="B1784"/>
  <c r="T1784"/>
  <c r="B1783"/>
  <c r="F1782"/>
  <c r="B1782"/>
  <c r="S1782"/>
  <c r="B1781"/>
  <c r="S1781"/>
  <c r="B1780"/>
  <c r="B1779"/>
  <c r="F1778"/>
  <c r="B1778"/>
  <c r="S1778"/>
  <c r="B1777"/>
  <c r="S1777"/>
  <c r="B1776"/>
  <c r="B1775"/>
  <c r="T1775"/>
  <c r="F1774"/>
  <c r="B1774"/>
  <c r="B1773"/>
  <c r="S1773"/>
  <c r="B1772"/>
  <c r="B1771"/>
  <c r="T1771"/>
  <c r="B1770"/>
  <c r="S1770"/>
  <c r="B1769"/>
  <c r="S1769"/>
  <c r="B1768"/>
  <c r="B1767"/>
  <c r="T1767"/>
  <c r="B1766"/>
  <c r="S1766"/>
  <c r="R1765"/>
  <c r="B1765"/>
  <c r="S1765"/>
  <c r="B1764"/>
  <c r="S1764"/>
  <c r="B1763"/>
  <c r="T1763"/>
  <c r="H1762"/>
  <c r="B1762"/>
  <c r="R1761"/>
  <c r="B1761"/>
  <c r="S1761"/>
  <c r="B1760"/>
  <c r="S1760"/>
  <c r="H1759"/>
  <c r="B1759"/>
  <c r="T1759"/>
  <c r="B1758"/>
  <c r="S1758"/>
  <c r="B1757"/>
  <c r="S1757"/>
  <c r="B1756"/>
  <c r="T1756"/>
  <c r="J1755"/>
  <c r="B1755"/>
  <c r="T1755"/>
  <c r="B1754"/>
  <c r="T1754"/>
  <c r="B1753"/>
  <c r="S1753"/>
  <c r="B1752"/>
  <c r="T1752"/>
  <c r="B1751"/>
  <c r="T1751"/>
  <c r="B1750"/>
  <c r="B1749"/>
  <c r="T1749"/>
  <c r="B1748"/>
  <c r="B1747"/>
  <c r="T1747"/>
  <c r="B1746"/>
  <c r="T1746"/>
  <c r="B1745"/>
  <c r="T1745"/>
  <c r="B1744"/>
  <c r="S1744"/>
  <c r="B1743"/>
  <c r="T1743"/>
  <c r="B1742"/>
  <c r="S1742"/>
  <c r="B1741"/>
  <c r="B1740"/>
  <c r="B1739"/>
  <c r="T1739"/>
  <c r="B1738"/>
  <c r="S1738"/>
  <c r="B1737"/>
  <c r="B1736"/>
  <c r="T1736"/>
  <c r="B1735"/>
  <c r="B1734"/>
  <c r="T1734"/>
  <c r="B1733"/>
  <c r="T1733"/>
  <c r="B1732"/>
  <c r="T1732"/>
  <c r="B1731"/>
  <c r="T1731"/>
  <c r="B1730"/>
  <c r="B1729"/>
  <c r="B1728"/>
  <c r="B1727"/>
  <c r="B1726"/>
  <c r="T1726"/>
  <c r="B1725"/>
  <c r="T1725"/>
  <c r="B1724"/>
  <c r="B1723"/>
  <c r="B1722"/>
  <c r="T1722"/>
  <c r="B1721"/>
  <c r="B1720"/>
  <c r="B1719"/>
  <c r="B1718"/>
  <c r="T1718"/>
  <c r="F1717"/>
  <c r="B1717"/>
  <c r="B1716"/>
  <c r="T1716"/>
  <c r="B1715"/>
  <c r="B1714"/>
  <c r="T1714"/>
  <c r="B1713"/>
  <c r="T1713"/>
  <c r="B1712"/>
  <c r="B1711"/>
  <c r="B1710"/>
  <c r="B1709"/>
  <c r="T1709"/>
  <c r="B1708"/>
  <c r="T1708"/>
  <c r="B1707"/>
  <c r="X1706"/>
  <c r="B1706"/>
  <c r="T1706"/>
  <c r="B1705"/>
  <c r="B1704"/>
  <c r="T1704"/>
  <c r="B1703"/>
  <c r="B1702"/>
  <c r="B1701"/>
  <c r="S1701"/>
  <c r="B1700"/>
  <c r="B1699"/>
  <c r="B1698"/>
  <c r="T1698"/>
  <c r="B1697"/>
  <c r="T1697"/>
  <c r="B1696"/>
  <c r="T1696"/>
  <c r="B1695"/>
  <c r="B1694"/>
  <c r="T1694"/>
  <c r="B1693"/>
  <c r="T1693"/>
  <c r="B1692"/>
  <c r="T1692"/>
  <c r="B1691"/>
  <c r="B1690"/>
  <c r="F1689"/>
  <c r="B1689"/>
  <c r="B1688"/>
  <c r="B1687"/>
  <c r="I1686"/>
  <c r="B1686"/>
  <c r="T1686"/>
  <c r="B1685"/>
  <c r="T1685"/>
  <c r="B1684"/>
  <c r="B1683"/>
  <c r="X1682"/>
  <c r="B1682"/>
  <c r="T1682"/>
  <c r="B1681"/>
  <c r="S1681"/>
  <c r="B1680"/>
  <c r="B1679"/>
  <c r="B1678"/>
  <c r="T1678"/>
  <c r="B1677"/>
  <c r="T1677"/>
  <c r="B1676"/>
  <c r="B1675"/>
  <c r="B1674"/>
  <c r="T1674"/>
  <c r="B1673"/>
  <c r="B1672"/>
  <c r="S1672"/>
  <c r="B1671"/>
  <c r="B1670"/>
  <c r="T1670"/>
  <c r="B1669"/>
  <c r="S1669"/>
  <c r="B1668"/>
  <c r="T1668"/>
  <c r="B1667"/>
  <c r="B1666"/>
  <c r="B1665"/>
  <c r="T1665"/>
  <c r="B1664"/>
  <c r="B1663"/>
  <c r="B1662"/>
  <c r="T1662"/>
  <c r="B1661"/>
  <c r="S1661"/>
  <c r="B1660"/>
  <c r="T1660"/>
  <c r="B1659"/>
  <c r="H1658"/>
  <c r="B1658"/>
  <c r="B1657"/>
  <c r="B1656"/>
  <c r="T1656"/>
  <c r="B1655"/>
  <c r="B1654"/>
  <c r="T1654"/>
  <c r="F1653"/>
  <c r="B1653"/>
  <c r="T1653"/>
  <c r="B1652"/>
  <c r="B1651"/>
  <c r="B1650"/>
  <c r="T1650"/>
  <c r="B1649"/>
  <c r="B1648"/>
  <c r="B1647"/>
  <c r="B1646"/>
  <c r="T1646"/>
  <c r="B1645"/>
  <c r="S1645"/>
  <c r="B1644"/>
  <c r="B1643"/>
  <c r="B1642"/>
  <c r="T1642"/>
  <c r="B1641"/>
  <c r="B1640"/>
  <c r="B1639"/>
  <c r="B1638"/>
  <c r="T1638"/>
  <c r="B1637"/>
  <c r="T1637"/>
  <c r="B1636"/>
  <c r="B1635"/>
  <c r="B1634"/>
  <c r="T1634"/>
  <c r="B1633"/>
  <c r="T1633"/>
  <c r="B1632"/>
  <c r="B1631"/>
  <c r="B1630"/>
  <c r="T1630"/>
  <c r="B1629"/>
  <c r="T1629"/>
  <c r="B1628"/>
  <c r="T1628"/>
  <c r="B1627"/>
  <c r="B1626"/>
  <c r="T1626"/>
  <c r="B1625"/>
  <c r="B1624"/>
  <c r="T1624"/>
  <c r="B1623"/>
  <c r="B1622"/>
  <c r="T1622"/>
  <c r="B1621"/>
  <c r="S1621"/>
  <c r="B1620"/>
  <c r="B1619"/>
  <c r="I1618"/>
  <c r="B1618"/>
  <c r="B1617"/>
  <c r="T1617"/>
  <c r="B1616"/>
  <c r="B1615"/>
  <c r="I1614"/>
  <c r="B1614"/>
  <c r="T1614"/>
  <c r="B1613"/>
  <c r="S1613"/>
  <c r="B1612"/>
  <c r="B1611"/>
  <c r="I1610"/>
  <c r="B1610"/>
  <c r="T1610"/>
  <c r="B1609"/>
  <c r="B1608"/>
  <c r="B1607"/>
  <c r="B1606"/>
  <c r="T1606"/>
  <c r="B1605"/>
  <c r="B1604"/>
  <c r="B1603"/>
  <c r="I1602"/>
  <c r="B1602"/>
  <c r="B1601"/>
  <c r="T1601"/>
  <c r="B1600"/>
  <c r="B1599"/>
  <c r="I1598"/>
  <c r="B1598"/>
  <c r="T1598"/>
  <c r="B1597"/>
  <c r="T1597"/>
  <c r="B1596"/>
  <c r="B1595"/>
  <c r="I1594"/>
  <c r="B1594"/>
  <c r="B1593"/>
  <c r="T1593"/>
  <c r="B1592"/>
  <c r="B1591"/>
  <c r="B1590"/>
  <c r="T1590"/>
  <c r="B1589"/>
  <c r="T1589"/>
  <c r="B1588"/>
  <c r="B1587"/>
  <c r="I1586"/>
  <c r="B1586"/>
  <c r="B1585"/>
  <c r="B1584"/>
  <c r="B1583"/>
  <c r="I1582"/>
  <c r="B1582"/>
  <c r="T1582"/>
  <c r="B1581"/>
  <c r="B1580"/>
  <c r="B1579"/>
  <c r="I1578"/>
  <c r="B1578"/>
  <c r="T1578"/>
  <c r="B1577"/>
  <c r="B1576"/>
  <c r="B1575"/>
  <c r="B1574"/>
  <c r="T1574"/>
  <c r="B1573"/>
  <c r="T1573"/>
  <c r="B1572"/>
  <c r="B1571"/>
  <c r="I1570"/>
  <c r="B1570"/>
  <c r="T1570"/>
  <c r="B1569"/>
  <c r="B1568"/>
  <c r="B1567"/>
  <c r="I1566"/>
  <c r="B1566"/>
  <c r="T1566"/>
  <c r="B1565"/>
  <c r="T1565"/>
  <c r="B1564"/>
  <c r="B1563"/>
  <c r="I1562"/>
  <c r="B1562"/>
  <c r="B1561"/>
  <c r="T1561"/>
  <c r="B1560"/>
  <c r="B1559"/>
  <c r="I1558"/>
  <c r="B1558"/>
  <c r="T1558"/>
  <c r="B1557"/>
  <c r="S1557"/>
  <c r="B1556"/>
  <c r="B1555"/>
  <c r="I1554"/>
  <c r="B1554"/>
  <c r="B1553"/>
  <c r="B1552"/>
  <c r="B1551"/>
  <c r="B1550"/>
  <c r="B1549"/>
  <c r="T1549"/>
  <c r="R1548"/>
  <c r="B1548"/>
  <c r="B1547"/>
  <c r="S1547"/>
  <c r="B1546"/>
  <c r="B1545"/>
  <c r="B1544"/>
  <c r="T1544"/>
  <c r="B1543"/>
  <c r="S1543"/>
  <c r="B1542"/>
  <c r="B1541"/>
  <c r="H1540"/>
  <c r="B1540"/>
  <c r="B1539"/>
  <c r="S1539"/>
  <c r="B1538"/>
  <c r="B1537"/>
  <c r="S1537"/>
  <c r="H1536"/>
  <c r="B1536"/>
  <c r="T1536"/>
  <c r="H1535"/>
  <c r="B1535"/>
  <c r="S1535"/>
  <c r="B1534"/>
  <c r="B1533"/>
  <c r="S1533"/>
  <c r="I1532"/>
  <c r="B1532"/>
  <c r="T1532"/>
  <c r="B1531"/>
  <c r="B1530"/>
  <c r="B1529"/>
  <c r="B1528"/>
  <c r="B1527"/>
  <c r="F1526"/>
  <c r="B1526"/>
  <c r="B1525"/>
  <c r="S1525"/>
  <c r="B1524"/>
  <c r="T1524"/>
  <c r="F1522"/>
  <c r="B1522"/>
  <c r="B1521"/>
  <c r="S1521"/>
  <c r="I1520"/>
  <c r="B1520"/>
  <c r="H1519"/>
  <c r="B1519"/>
  <c r="B1518"/>
  <c r="B1517"/>
  <c r="I1516"/>
  <c r="B1516"/>
  <c r="S1516"/>
  <c r="R1515"/>
  <c r="B1515"/>
  <c r="B1514"/>
  <c r="T1514"/>
  <c r="B1513"/>
  <c r="S1513"/>
  <c r="B1512"/>
  <c r="F1511"/>
  <c r="B1511"/>
  <c r="B1510"/>
  <c r="B1509"/>
  <c r="S1509"/>
  <c r="H1508"/>
  <c r="B1508"/>
  <c r="B1507"/>
  <c r="I1506"/>
  <c r="B1506"/>
  <c r="T1506"/>
  <c r="B1505"/>
  <c r="B1504"/>
  <c r="T1504"/>
  <c r="B1503"/>
  <c r="B1502"/>
  <c r="S1502"/>
  <c r="R1501"/>
  <c r="B1501"/>
  <c r="I1500"/>
  <c r="B1500"/>
  <c r="T1500"/>
  <c r="B1499"/>
  <c r="B1498"/>
  <c r="S1498"/>
  <c r="B1497"/>
  <c r="J1496"/>
  <c r="B1496"/>
  <c r="T1496"/>
  <c r="F1495"/>
  <c r="B1495"/>
  <c r="B1494"/>
  <c r="B1493"/>
  <c r="S1493"/>
  <c r="B1492"/>
  <c r="T1492"/>
  <c r="B1491"/>
  <c r="B1490"/>
  <c r="B1489"/>
  <c r="S1489"/>
  <c r="J1488"/>
  <c r="B1488"/>
  <c r="S1488"/>
  <c r="H1487"/>
  <c r="B1487"/>
  <c r="B1486"/>
  <c r="S1486"/>
  <c r="J1485"/>
  <c r="B1485"/>
  <c r="J1484"/>
  <c r="B1484"/>
  <c r="F1483"/>
  <c r="B1483"/>
  <c r="B1482"/>
  <c r="S1482"/>
  <c r="B1481"/>
  <c r="S1481"/>
  <c r="B1480"/>
  <c r="S1480"/>
  <c r="B1479"/>
  <c r="B1478"/>
  <c r="J1477"/>
  <c r="B1477"/>
  <c r="S1477"/>
  <c r="I1476"/>
  <c r="B1476"/>
  <c r="S1476"/>
  <c r="H1475"/>
  <c r="B1475"/>
  <c r="B1474"/>
  <c r="T1474"/>
  <c r="B1473"/>
  <c r="S1473"/>
  <c r="B1472"/>
  <c r="S1472"/>
  <c r="B1471"/>
  <c r="T1471"/>
  <c r="B1470"/>
  <c r="B1469"/>
  <c r="B1468"/>
  <c r="R1467"/>
  <c r="B1467"/>
  <c r="S1467"/>
  <c r="B1466"/>
  <c r="T1466"/>
  <c r="R1465"/>
  <c r="B1465"/>
  <c r="J1464"/>
  <c r="B1464"/>
  <c r="X1463"/>
  <c r="B1463"/>
  <c r="S1463"/>
  <c r="B1462"/>
  <c r="T1462"/>
  <c r="B1461"/>
  <c r="S1461"/>
  <c r="B1460"/>
  <c r="H1459"/>
  <c r="B1459"/>
  <c r="B1458"/>
  <c r="T1458"/>
  <c r="B1457"/>
  <c r="S1457"/>
  <c r="B1456"/>
  <c r="B1455"/>
  <c r="T1455"/>
  <c r="B1454"/>
  <c r="B1453"/>
  <c r="J1452"/>
  <c r="B1452"/>
  <c r="T1452"/>
  <c r="F1451"/>
  <c r="B1451"/>
  <c r="I1450"/>
  <c r="B1450"/>
  <c r="T1450"/>
  <c r="J1449"/>
  <c r="B1449"/>
  <c r="I1448"/>
  <c r="B1448"/>
  <c r="B1447"/>
  <c r="B1446"/>
  <c r="I1445"/>
  <c r="B1445"/>
  <c r="S1445"/>
  <c r="I1444"/>
  <c r="B1444"/>
  <c r="B1443"/>
  <c r="B1442"/>
  <c r="T1442"/>
  <c r="B1441"/>
  <c r="S1441"/>
  <c r="I1440"/>
  <c r="B1440"/>
  <c r="B1439"/>
  <c r="T1439"/>
  <c r="B1438"/>
  <c r="B1437"/>
  <c r="H1436"/>
  <c r="B1436"/>
  <c r="S1436"/>
  <c r="B1435"/>
  <c r="B1434"/>
  <c r="T1434"/>
  <c r="B1433"/>
  <c r="B1432"/>
  <c r="S1432"/>
  <c r="B1431"/>
  <c r="B1430"/>
  <c r="T1430"/>
  <c r="B1429"/>
  <c r="H1428"/>
  <c r="B1428"/>
  <c r="S1428"/>
  <c r="B1427"/>
  <c r="S1427"/>
  <c r="B1426"/>
  <c r="T1426"/>
  <c r="B1425"/>
  <c r="J1424"/>
  <c r="B1424"/>
  <c r="S1424"/>
  <c r="B1423"/>
  <c r="B1422"/>
  <c r="T1422"/>
  <c r="J1421"/>
  <c r="B1421"/>
  <c r="H1420"/>
  <c r="B1420"/>
  <c r="T1420"/>
  <c r="B1419"/>
  <c r="S1419"/>
  <c r="B1418"/>
  <c r="T1418"/>
  <c r="B1417"/>
  <c r="J1416"/>
  <c r="B1416"/>
  <c r="T1416"/>
  <c r="B1415"/>
  <c r="B1414"/>
  <c r="B1413"/>
  <c r="B1412"/>
  <c r="S1412"/>
  <c r="B1411"/>
  <c r="S1411"/>
  <c r="B1410"/>
  <c r="T1410"/>
  <c r="J1409"/>
  <c r="B1409"/>
  <c r="J1408"/>
  <c r="B1408"/>
  <c r="R1407"/>
  <c r="B1407"/>
  <c r="S1407"/>
  <c r="B1406"/>
  <c r="S1406"/>
  <c r="B1405"/>
  <c r="B1404"/>
  <c r="S1404"/>
  <c r="B1403"/>
  <c r="S1403"/>
  <c r="B1402"/>
  <c r="S1402"/>
  <c r="B1401"/>
  <c r="B1400"/>
  <c r="R1399"/>
  <c r="B1399"/>
  <c r="B1398"/>
  <c r="T1398"/>
  <c r="B1397"/>
  <c r="B1396"/>
  <c r="B1395"/>
  <c r="T1395"/>
  <c r="B1394"/>
  <c r="H1393"/>
  <c r="B1393"/>
  <c r="T1393"/>
  <c r="R1392"/>
  <c r="B1392"/>
  <c r="S1392"/>
  <c r="B1391"/>
  <c r="B1390"/>
  <c r="B1389"/>
  <c r="S1389"/>
  <c r="B1388"/>
  <c r="S1388"/>
  <c r="B1387"/>
  <c r="B1386"/>
  <c r="B1385"/>
  <c r="J1384"/>
  <c r="B1384"/>
  <c r="B1383"/>
  <c r="T1383"/>
  <c r="B1382"/>
  <c r="B1381"/>
  <c r="B1380"/>
  <c r="S1380"/>
  <c r="B1379"/>
  <c r="T1379"/>
  <c r="B1378"/>
  <c r="I1377"/>
  <c r="B1377"/>
  <c r="T1377"/>
  <c r="B1376"/>
  <c r="S1376"/>
  <c r="B1375"/>
  <c r="S1375"/>
  <c r="F1374"/>
  <c r="B1374"/>
  <c r="B1373"/>
  <c r="S1373"/>
  <c r="B1372"/>
  <c r="S1372"/>
  <c r="B1371"/>
  <c r="B1370"/>
  <c r="B1369"/>
  <c r="J1368"/>
  <c r="B1368"/>
  <c r="B1367"/>
  <c r="T1367"/>
  <c r="B1366"/>
  <c r="B1365"/>
  <c r="F1364"/>
  <c r="B1364"/>
  <c r="B1363"/>
  <c r="B1362"/>
  <c r="I1361"/>
  <c r="B1361"/>
  <c r="S1361"/>
  <c r="B1360"/>
  <c r="S1360"/>
  <c r="B1359"/>
  <c r="B1358"/>
  <c r="B1357"/>
  <c r="T1357"/>
  <c r="B1356"/>
  <c r="S1356"/>
  <c r="B1355"/>
  <c r="T1355"/>
  <c r="B1354"/>
  <c r="B1353"/>
  <c r="F1352"/>
  <c r="B1352"/>
  <c r="B1351"/>
  <c r="R1350"/>
  <c r="B1350"/>
  <c r="B1349"/>
  <c r="S1349"/>
  <c r="F1348"/>
  <c r="B1348"/>
  <c r="S1348"/>
  <c r="B1347"/>
  <c r="T1347"/>
  <c r="B1346"/>
  <c r="B1345"/>
  <c r="S1345"/>
  <c r="B1344"/>
  <c r="T1344"/>
  <c r="B1343"/>
  <c r="S1343"/>
  <c r="B1342"/>
  <c r="S1342"/>
  <c r="B1341"/>
  <c r="T1341"/>
  <c r="B1340"/>
  <c r="J1339"/>
  <c r="B1339"/>
  <c r="T1339"/>
  <c r="B1338"/>
  <c r="T1338"/>
  <c r="B1337"/>
  <c r="T1337"/>
  <c r="B1336"/>
  <c r="T1336"/>
  <c r="B1335"/>
  <c r="B1334"/>
  <c r="S1334"/>
  <c r="H1333"/>
  <c r="B1333"/>
  <c r="S1333"/>
  <c r="B1332"/>
  <c r="T1332"/>
  <c r="B1331"/>
  <c r="T1331"/>
  <c r="B1330"/>
  <c r="H1329"/>
  <c r="B1329"/>
  <c r="B1328"/>
  <c r="T1328"/>
  <c r="B1327"/>
  <c r="B1326"/>
  <c r="T1326"/>
  <c r="H1325"/>
  <c r="B1325"/>
  <c r="B1324"/>
  <c r="S1324"/>
  <c r="B1323"/>
  <c r="T1323"/>
  <c r="B1322"/>
  <c r="H1321"/>
  <c r="B1321"/>
  <c r="T1321"/>
  <c r="B1320"/>
  <c r="T1320"/>
  <c r="B1319"/>
  <c r="T1319"/>
  <c r="B1318"/>
  <c r="S1318"/>
  <c r="B1317"/>
  <c r="T1317"/>
  <c r="B1316"/>
  <c r="T1316"/>
  <c r="B1315"/>
  <c r="T1315"/>
  <c r="B1314"/>
  <c r="H1313"/>
  <c r="B1313"/>
  <c r="S1313"/>
  <c r="B1312"/>
  <c r="S1312"/>
  <c r="B1311"/>
  <c r="T1311"/>
  <c r="B1310"/>
  <c r="H1309"/>
  <c r="B1309"/>
  <c r="S1309"/>
  <c r="B1308"/>
  <c r="B1307"/>
  <c r="B1306"/>
  <c r="S1306"/>
  <c r="B1305"/>
  <c r="T1305"/>
  <c r="B1304"/>
  <c r="B1303"/>
  <c r="T1303"/>
  <c r="J1302"/>
  <c r="B1302"/>
  <c r="B1301"/>
  <c r="T1301"/>
  <c r="B1300"/>
  <c r="T1300"/>
  <c r="B1299"/>
  <c r="T1299"/>
  <c r="B1298"/>
  <c r="T1298"/>
  <c r="H1297"/>
  <c r="B1297"/>
  <c r="S1297"/>
  <c r="B1296"/>
  <c r="T1296"/>
  <c r="B1295"/>
  <c r="B1294"/>
  <c r="T1294"/>
  <c r="H1293"/>
  <c r="B1293"/>
  <c r="B1292"/>
  <c r="S1292"/>
  <c r="B1291"/>
  <c r="T1291"/>
  <c r="B1290"/>
  <c r="B1289"/>
  <c r="T1289"/>
  <c r="B1288"/>
  <c r="T1288"/>
  <c r="B1287"/>
  <c r="B1286"/>
  <c r="S1286"/>
  <c r="H1285"/>
  <c r="B1285"/>
  <c r="B1284"/>
  <c r="B1283"/>
  <c r="T1283"/>
  <c r="B1282"/>
  <c r="S1282"/>
  <c r="H1281"/>
  <c r="B1281"/>
  <c r="B1280"/>
  <c r="S1280"/>
  <c r="B1279"/>
  <c r="T1279"/>
  <c r="I1278"/>
  <c r="B1278"/>
  <c r="H1277"/>
  <c r="B1277"/>
  <c r="B1276"/>
  <c r="T1276"/>
  <c r="B1275"/>
  <c r="T1275"/>
  <c r="B1274"/>
  <c r="H1273"/>
  <c r="B1273"/>
  <c r="B1272"/>
  <c r="T1272"/>
  <c r="B1271"/>
  <c r="T1271"/>
  <c r="B1270"/>
  <c r="B1269"/>
  <c r="T1269"/>
  <c r="B1268"/>
  <c r="B1267"/>
  <c r="B1266"/>
  <c r="T1266"/>
  <c r="H1265"/>
  <c r="B1265"/>
  <c r="B1264"/>
  <c r="T1264"/>
  <c r="B1263"/>
  <c r="T1263"/>
  <c r="B1262"/>
  <c r="H1261"/>
  <c r="B1261"/>
  <c r="B1260"/>
  <c r="B1259"/>
  <c r="T1259"/>
  <c r="B1258"/>
  <c r="B1257"/>
  <c r="T1257"/>
  <c r="B1256"/>
  <c r="S1256"/>
  <c r="B1255"/>
  <c r="B1254"/>
  <c r="S1254"/>
  <c r="H1253"/>
  <c r="B1253"/>
  <c r="B1252"/>
  <c r="T1252"/>
  <c r="B1251"/>
  <c r="B1250"/>
  <c r="T1250"/>
  <c r="R1249"/>
  <c r="B1249"/>
  <c r="T1249"/>
  <c r="B1248"/>
  <c r="T1248"/>
  <c r="R1247"/>
  <c r="B1247"/>
  <c r="T1247"/>
  <c r="B1246"/>
  <c r="S1246"/>
  <c r="R1245"/>
  <c r="B1245"/>
  <c r="T1245"/>
  <c r="B1244"/>
  <c r="T1244"/>
  <c r="R1243"/>
  <c r="B1243"/>
  <c r="R1242"/>
  <c r="B1242"/>
  <c r="T1242"/>
  <c r="B1241"/>
  <c r="S1241"/>
  <c r="B1240"/>
  <c r="S1240"/>
  <c r="R1239"/>
  <c r="B1239"/>
  <c r="R1238"/>
  <c r="B1238"/>
  <c r="B1237"/>
  <c r="T1237"/>
  <c r="B1236"/>
  <c r="B1235"/>
  <c r="T1235"/>
  <c r="F1234"/>
  <c r="B1234"/>
  <c r="T1234"/>
  <c r="B1233"/>
  <c r="S1233"/>
  <c r="B1232"/>
  <c r="S1232"/>
  <c r="B1231"/>
  <c r="B1230"/>
  <c r="S1230"/>
  <c r="B1229"/>
  <c r="S1229"/>
  <c r="B1228"/>
  <c r="S1228"/>
  <c r="I1227"/>
  <c r="B1227"/>
  <c r="T1227"/>
  <c r="B1226"/>
  <c r="B1225"/>
  <c r="T1225"/>
  <c r="B1224"/>
  <c r="S1224"/>
  <c r="B1223"/>
  <c r="H1222"/>
  <c r="B1222"/>
  <c r="B1221"/>
  <c r="T1221"/>
  <c r="B1220"/>
  <c r="B1219"/>
  <c r="B1218"/>
  <c r="B1217"/>
  <c r="T1217"/>
  <c r="F1216"/>
  <c r="B1216"/>
  <c r="T1216"/>
  <c r="R1215"/>
  <c r="B1215"/>
  <c r="T1215"/>
  <c r="J1214"/>
  <c r="B1214"/>
  <c r="R1213"/>
  <c r="B1213"/>
  <c r="B1212"/>
  <c r="T1212"/>
  <c r="R1211"/>
  <c r="B1211"/>
  <c r="S1211"/>
  <c r="I1210"/>
  <c r="B1210"/>
  <c r="S1210"/>
  <c r="B1209"/>
  <c r="S1209"/>
  <c r="B1208"/>
  <c r="S1208"/>
  <c r="B1207"/>
  <c r="T1207"/>
  <c r="B1206"/>
  <c r="T1206"/>
  <c r="R1205"/>
  <c r="B1205"/>
  <c r="T1205"/>
  <c r="B1204"/>
  <c r="T1204"/>
  <c r="B1203"/>
  <c r="T1203"/>
  <c r="H1202"/>
  <c r="B1202"/>
  <c r="T1202"/>
  <c r="B1201"/>
  <c r="T1201"/>
  <c r="B1200"/>
  <c r="S1200"/>
  <c r="B1199"/>
  <c r="B1198"/>
  <c r="T1198"/>
  <c r="B1197"/>
  <c r="B1196"/>
  <c r="S1196"/>
  <c r="B1195"/>
  <c r="T1195"/>
  <c r="J1194"/>
  <c r="B1194"/>
  <c r="T1194"/>
  <c r="B1193"/>
  <c r="B1192"/>
  <c r="S1192"/>
  <c r="B1191"/>
  <c r="B1190"/>
  <c r="B1189"/>
  <c r="T1189"/>
  <c r="B1188"/>
  <c r="B1187"/>
  <c r="X1186"/>
  <c r="B1186"/>
  <c r="T1186"/>
  <c r="B1185"/>
  <c r="F1184"/>
  <c r="B1184"/>
  <c r="J1183"/>
  <c r="B1183"/>
  <c r="T1183"/>
  <c r="B1182"/>
  <c r="T1182"/>
  <c r="R1181"/>
  <c r="B1181"/>
  <c r="T1181"/>
  <c r="B1180"/>
  <c r="I1179"/>
  <c r="B1179"/>
  <c r="S1179"/>
  <c r="B1178"/>
  <c r="T1178"/>
  <c r="B1177"/>
  <c r="B1176"/>
  <c r="S1176"/>
  <c r="J1175"/>
  <c r="B1175"/>
  <c r="T1175"/>
  <c r="B1174"/>
  <c r="R1173"/>
  <c r="B1173"/>
  <c r="T1173"/>
  <c r="B1172"/>
  <c r="B1171"/>
  <c r="J1170"/>
  <c r="B1170"/>
  <c r="B1169"/>
  <c r="T1169"/>
  <c r="B1168"/>
  <c r="S1168"/>
  <c r="B1167"/>
  <c r="T1167"/>
  <c r="B1166"/>
  <c r="X1165"/>
  <c r="B1165"/>
  <c r="T1165"/>
  <c r="B1164"/>
  <c r="S1164"/>
  <c r="H1163"/>
  <c r="B1163"/>
  <c r="T1163"/>
  <c r="B1162"/>
  <c r="T1162"/>
  <c r="B1161"/>
  <c r="T1161"/>
  <c r="B1160"/>
  <c r="S1160"/>
  <c r="B1159"/>
  <c r="I1158"/>
  <c r="B1158"/>
  <c r="T1158"/>
  <c r="B1157"/>
  <c r="T1157"/>
  <c r="B1156"/>
  <c r="B1155"/>
  <c r="B1154"/>
  <c r="B1153"/>
  <c r="T1153"/>
  <c r="F1152"/>
  <c r="B1152"/>
  <c r="T1152"/>
  <c r="R1151"/>
  <c r="B1151"/>
  <c r="T1151"/>
  <c r="B1150"/>
  <c r="S1150"/>
  <c r="B1149"/>
  <c r="S1149"/>
  <c r="H1148"/>
  <c r="B1148"/>
  <c r="B1147"/>
  <c r="S1147"/>
  <c r="B1146"/>
  <c r="S1146"/>
  <c r="B1145"/>
  <c r="S1145"/>
  <c r="B1144"/>
  <c r="T1144"/>
  <c r="B1143"/>
  <c r="B1142"/>
  <c r="T1142"/>
  <c r="B1141"/>
  <c r="S1141"/>
  <c r="B1140"/>
  <c r="H1139"/>
  <c r="B1139"/>
  <c r="T1139"/>
  <c r="B1138"/>
  <c r="B1137"/>
  <c r="T1137"/>
  <c r="B1136"/>
  <c r="S1136"/>
  <c r="B1135"/>
  <c r="T1135"/>
  <c r="B1134"/>
  <c r="S1134"/>
  <c r="B1133"/>
  <c r="B1132"/>
  <c r="S1132"/>
  <c r="B1131"/>
  <c r="S1131"/>
  <c r="B1130"/>
  <c r="S1130"/>
  <c r="B1129"/>
  <c r="B1128"/>
  <c r="T1128"/>
  <c r="B1127"/>
  <c r="T1127"/>
  <c r="B1126"/>
  <c r="B1125"/>
  <c r="B1124"/>
  <c r="T1124"/>
  <c r="B1123"/>
  <c r="T1123"/>
  <c r="R1122"/>
  <c r="B1122"/>
  <c r="B1121"/>
  <c r="B1120"/>
  <c r="T1120"/>
  <c r="B1119"/>
  <c r="B1118"/>
  <c r="S1118"/>
  <c r="B1117"/>
  <c r="T1117"/>
  <c r="B1116"/>
  <c r="B1115"/>
  <c r="B1114"/>
  <c r="S1114"/>
  <c r="B1113"/>
  <c r="B1112"/>
  <c r="T1112"/>
  <c r="B1111"/>
  <c r="B1110"/>
  <c r="B1109"/>
  <c r="T1109"/>
  <c r="B1108"/>
  <c r="T1108"/>
  <c r="B1107"/>
  <c r="T1107"/>
  <c r="R1106"/>
  <c r="B1106"/>
  <c r="B1105"/>
  <c r="B1104"/>
  <c r="S1104"/>
  <c r="B1103"/>
  <c r="B1102"/>
  <c r="S1102"/>
  <c r="B1101"/>
  <c r="T1101"/>
  <c r="B1100"/>
  <c r="B1099"/>
  <c r="T1099"/>
  <c r="B1098"/>
  <c r="S1098"/>
  <c r="B1097"/>
  <c r="J1096"/>
  <c r="B1096"/>
  <c r="T1096"/>
  <c r="B1095"/>
  <c r="S1095"/>
  <c r="B1094"/>
  <c r="B1093"/>
  <c r="T1093"/>
  <c r="B1092"/>
  <c r="H1091"/>
  <c r="B1091"/>
  <c r="R1090"/>
  <c r="B1090"/>
  <c r="B1089"/>
  <c r="B1088"/>
  <c r="T1088"/>
  <c r="B1087"/>
  <c r="B1086"/>
  <c r="S1086"/>
  <c r="B1085"/>
  <c r="T1085"/>
  <c r="B1084"/>
  <c r="B1083"/>
  <c r="T1083"/>
  <c r="B1082"/>
  <c r="S1082"/>
  <c r="B1081"/>
  <c r="T1081"/>
  <c r="B1080"/>
  <c r="T1080"/>
  <c r="H1079"/>
  <c r="B1079"/>
  <c r="T1079"/>
  <c r="B1078"/>
  <c r="B1077"/>
  <c r="B1076"/>
  <c r="T1076"/>
  <c r="B1075"/>
  <c r="S1075"/>
  <c r="R1074"/>
  <c r="B1074"/>
  <c r="B1073"/>
  <c r="T1073"/>
  <c r="B1072"/>
  <c r="T1072"/>
  <c r="B1071"/>
  <c r="T1071"/>
  <c r="B1070"/>
  <c r="S1070"/>
  <c r="B1069"/>
  <c r="B1068"/>
  <c r="T1068"/>
  <c r="B1067"/>
  <c r="B1066"/>
  <c r="S1066"/>
  <c r="B1065"/>
  <c r="T1065"/>
  <c r="B1064"/>
  <c r="H1063"/>
  <c r="B1063"/>
  <c r="T1063"/>
  <c r="B1062"/>
  <c r="B1061"/>
  <c r="T1061"/>
  <c r="B1060"/>
  <c r="T1060"/>
  <c r="B1059"/>
  <c r="S1059"/>
  <c r="R1058"/>
  <c r="B1058"/>
  <c r="B1057"/>
  <c r="T1057"/>
  <c r="B1056"/>
  <c r="B1055"/>
  <c r="T1055"/>
  <c r="B1054"/>
  <c r="S1054"/>
  <c r="B1053"/>
  <c r="T1053"/>
  <c r="B1052"/>
  <c r="T1052"/>
  <c r="B1051"/>
  <c r="B1050"/>
  <c r="S1050"/>
  <c r="B1049"/>
  <c r="T1049"/>
  <c r="B1048"/>
  <c r="T1048"/>
  <c r="B1047"/>
  <c r="S1047"/>
  <c r="B1046"/>
  <c r="B1045"/>
  <c r="T1045"/>
  <c r="B1044"/>
  <c r="T1044"/>
  <c r="B1043"/>
  <c r="R1042"/>
  <c r="B1042"/>
  <c r="B1041"/>
  <c r="T1041"/>
  <c r="B1040"/>
  <c r="B1039"/>
  <c r="T1039"/>
  <c r="B1038"/>
  <c r="S1038"/>
  <c r="B1037"/>
  <c r="T1037"/>
  <c r="B1036"/>
  <c r="T1036"/>
  <c r="B1035"/>
  <c r="S1035"/>
  <c r="B1034"/>
  <c r="S1034"/>
  <c r="B1033"/>
  <c r="T1033"/>
  <c r="B1032"/>
  <c r="T1032"/>
  <c r="B1031"/>
  <c r="S1031"/>
  <c r="B1030"/>
  <c r="B1029"/>
  <c r="T1029"/>
  <c r="B1028"/>
  <c r="T1028"/>
  <c r="B1027"/>
  <c r="B1026"/>
  <c r="B1025"/>
  <c r="T1025"/>
  <c r="B1024"/>
  <c r="H1023"/>
  <c r="B1023"/>
  <c r="B1022"/>
  <c r="S1022"/>
  <c r="B1021"/>
  <c r="T1021"/>
  <c r="B1020"/>
  <c r="B1019"/>
  <c r="B1018"/>
  <c r="S1018"/>
  <c r="B1017"/>
  <c r="T1017"/>
  <c r="B1016"/>
  <c r="T1016"/>
  <c r="B1015"/>
  <c r="T1015"/>
  <c r="B1014"/>
  <c r="B1013"/>
  <c r="T1013"/>
  <c r="B1012"/>
  <c r="T1012"/>
  <c r="B1011"/>
  <c r="R1010"/>
  <c r="B1010"/>
  <c r="B1009"/>
  <c r="T1009"/>
  <c r="B1008"/>
  <c r="T1008"/>
  <c r="H1007"/>
  <c r="B1007"/>
  <c r="B1006"/>
  <c r="S1006"/>
  <c r="B1005"/>
  <c r="B1004"/>
  <c r="T1004"/>
  <c r="B1003"/>
  <c r="T1003"/>
  <c r="B1002"/>
  <c r="S1002"/>
  <c r="B1001"/>
  <c r="B1000"/>
  <c r="B999"/>
  <c r="F998"/>
  <c r="B998"/>
  <c r="B997"/>
  <c r="T997"/>
  <c r="B996"/>
  <c r="B995"/>
  <c r="T995"/>
  <c r="R994"/>
  <c r="B994"/>
  <c r="S994"/>
  <c r="B993"/>
  <c r="T993"/>
  <c r="B992"/>
  <c r="B991"/>
  <c r="T991"/>
  <c r="B990"/>
  <c r="S990"/>
  <c r="B989"/>
  <c r="T989"/>
  <c r="H988"/>
  <c r="B988"/>
  <c r="T988"/>
  <c r="H987"/>
  <c r="B987"/>
  <c r="B986"/>
  <c r="B985"/>
  <c r="B984"/>
  <c r="T984"/>
  <c r="B983"/>
  <c r="T983"/>
  <c r="B982"/>
  <c r="B981"/>
  <c r="B980"/>
  <c r="B979"/>
  <c r="S979"/>
  <c r="B978"/>
  <c r="S978"/>
  <c r="B977"/>
  <c r="T977"/>
  <c r="B976"/>
  <c r="B975"/>
  <c r="B974"/>
  <c r="S974"/>
  <c r="B973"/>
  <c r="B972"/>
  <c r="T972"/>
  <c r="B971"/>
  <c r="T971"/>
  <c r="R970"/>
  <c r="B970"/>
  <c r="S970"/>
  <c r="B969"/>
  <c r="T969"/>
  <c r="B968"/>
  <c r="B967"/>
  <c r="T967"/>
  <c r="B966"/>
  <c r="B965"/>
  <c r="T965"/>
  <c r="B964"/>
  <c r="T964"/>
  <c r="H963"/>
  <c r="B963"/>
  <c r="B962"/>
  <c r="B961"/>
  <c r="T961"/>
  <c r="B960"/>
  <c r="T960"/>
  <c r="B959"/>
  <c r="B958"/>
  <c r="S958"/>
  <c r="B957"/>
  <c r="T957"/>
  <c r="J956"/>
  <c r="B956"/>
  <c r="T956"/>
  <c r="B955"/>
  <c r="J954"/>
  <c r="B954"/>
  <c r="S954"/>
  <c r="B953"/>
  <c r="T953"/>
  <c r="H952"/>
  <c r="B952"/>
  <c r="F951"/>
  <c r="B951"/>
  <c r="B950"/>
  <c r="B949"/>
  <c r="T949"/>
  <c r="B948"/>
  <c r="B947"/>
  <c r="B946"/>
  <c r="T946"/>
  <c r="B945"/>
  <c r="B944"/>
  <c r="B943"/>
  <c r="S943"/>
  <c r="B942"/>
  <c r="B941"/>
  <c r="T941"/>
  <c r="B940"/>
  <c r="B939"/>
  <c r="T939"/>
  <c r="B938"/>
  <c r="T938"/>
  <c r="B937"/>
  <c r="T937"/>
  <c r="B936"/>
  <c r="T936"/>
  <c r="B935"/>
  <c r="B934"/>
  <c r="T934"/>
  <c r="B933"/>
  <c r="T933"/>
  <c r="B932"/>
  <c r="H931"/>
  <c r="B931"/>
  <c r="S931"/>
  <c r="B930"/>
  <c r="T930"/>
  <c r="B929"/>
  <c r="B928"/>
  <c r="T928"/>
  <c r="B927"/>
  <c r="B926"/>
  <c r="B925"/>
  <c r="T925"/>
  <c r="B924"/>
  <c r="B923"/>
  <c r="S923"/>
  <c r="B922"/>
  <c r="T922"/>
  <c r="B921"/>
  <c r="T921"/>
  <c r="B920"/>
  <c r="T920"/>
  <c r="J919"/>
  <c r="B919"/>
  <c r="B918"/>
  <c r="T918"/>
  <c r="J917"/>
  <c r="B917"/>
  <c r="T917"/>
  <c r="B916"/>
  <c r="B915"/>
  <c r="T915"/>
  <c r="B914"/>
  <c r="T914"/>
  <c r="B913"/>
  <c r="B912"/>
  <c r="T912"/>
  <c r="B911"/>
  <c r="T911"/>
  <c r="B910"/>
  <c r="B909"/>
  <c r="T909"/>
  <c r="B908"/>
  <c r="B907"/>
  <c r="T907"/>
  <c r="B906"/>
  <c r="B905"/>
  <c r="T905"/>
  <c r="B904"/>
  <c r="B903"/>
  <c r="T903"/>
  <c r="B902"/>
  <c r="T902"/>
  <c r="J901"/>
  <c r="B901"/>
  <c r="T901"/>
  <c r="B900"/>
  <c r="T900"/>
  <c r="B899"/>
  <c r="B898"/>
  <c r="T898"/>
  <c r="B897"/>
  <c r="B896"/>
  <c r="T896"/>
  <c r="B895"/>
  <c r="T895"/>
  <c r="F894"/>
  <c r="B894"/>
  <c r="T894"/>
  <c r="H893"/>
  <c r="B893"/>
  <c r="T893"/>
  <c r="B892"/>
  <c r="H891"/>
  <c r="B891"/>
  <c r="S891"/>
  <c r="J890"/>
  <c r="B890"/>
  <c r="T890"/>
  <c r="B889"/>
  <c r="T889"/>
  <c r="B888"/>
  <c r="T888"/>
  <c r="B887"/>
  <c r="T887"/>
  <c r="J886"/>
  <c r="B886"/>
  <c r="T886"/>
  <c r="B885"/>
  <c r="T885"/>
  <c r="J884"/>
  <c r="B884"/>
  <c r="B883"/>
  <c r="S883"/>
  <c r="B882"/>
  <c r="B881"/>
  <c r="B880"/>
  <c r="T880"/>
  <c r="B879"/>
  <c r="H878"/>
  <c r="B878"/>
  <c r="T878"/>
  <c r="H877"/>
  <c r="B877"/>
  <c r="T877"/>
  <c r="B876"/>
  <c r="J875"/>
  <c r="B875"/>
  <c r="B874"/>
  <c r="T874"/>
  <c r="J873"/>
  <c r="B873"/>
  <c r="T873"/>
  <c r="B872"/>
  <c r="T872"/>
  <c r="B871"/>
  <c r="J870"/>
  <c r="B870"/>
  <c r="T870"/>
  <c r="B869"/>
  <c r="B868"/>
  <c r="T868"/>
  <c r="B867"/>
  <c r="B866"/>
  <c r="B865"/>
  <c r="B864"/>
  <c r="T864"/>
  <c r="B863"/>
  <c r="R862"/>
  <c r="B862"/>
  <c r="T862"/>
  <c r="H861"/>
  <c r="B861"/>
  <c r="T861"/>
  <c r="B860"/>
  <c r="T860"/>
  <c r="B859"/>
  <c r="T859"/>
  <c r="J858"/>
  <c r="B858"/>
  <c r="T858"/>
  <c r="J857"/>
  <c r="B857"/>
  <c r="T857"/>
  <c r="B856"/>
  <c r="B855"/>
  <c r="T855"/>
  <c r="J854"/>
  <c r="B854"/>
  <c r="B853"/>
  <c r="T853"/>
  <c r="J852"/>
  <c r="B852"/>
  <c r="T852"/>
  <c r="B851"/>
  <c r="B850"/>
  <c r="T850"/>
  <c r="B849"/>
  <c r="S849"/>
  <c r="B848"/>
  <c r="B847"/>
  <c r="B846"/>
  <c r="F845"/>
  <c r="B845"/>
  <c r="B844"/>
  <c r="T844"/>
  <c r="J843"/>
  <c r="B843"/>
  <c r="S843"/>
  <c r="B842"/>
  <c r="T842"/>
  <c r="B841"/>
  <c r="S841"/>
  <c r="F840"/>
  <c r="B840"/>
  <c r="B839"/>
  <c r="S839"/>
  <c r="B838"/>
  <c r="J837"/>
  <c r="B837"/>
  <c r="B836"/>
  <c r="J835"/>
  <c r="B835"/>
  <c r="B834"/>
  <c r="B833"/>
  <c r="S833"/>
  <c r="H832"/>
  <c r="B832"/>
  <c r="T832"/>
  <c r="B831"/>
  <c r="B830"/>
  <c r="T830"/>
  <c r="H829"/>
  <c r="B829"/>
  <c r="B828"/>
  <c r="T828"/>
  <c r="J827"/>
  <c r="B827"/>
  <c r="S827"/>
  <c r="B826"/>
  <c r="S826"/>
  <c r="B825"/>
  <c r="B824"/>
  <c r="T824"/>
  <c r="B823"/>
  <c r="S823"/>
  <c r="B822"/>
  <c r="S822"/>
  <c r="J821"/>
  <c r="B821"/>
  <c r="S821"/>
  <c r="B820"/>
  <c r="B819"/>
  <c r="S819"/>
  <c r="J818"/>
  <c r="B818"/>
  <c r="B817"/>
  <c r="R816"/>
  <c r="B816"/>
  <c r="T816"/>
  <c r="B815"/>
  <c r="S815"/>
  <c r="B814"/>
  <c r="T814"/>
  <c r="R813"/>
  <c r="B813"/>
  <c r="S813"/>
  <c r="B812"/>
  <c r="B811"/>
  <c r="S811"/>
  <c r="J810"/>
  <c r="B810"/>
  <c r="B809"/>
  <c r="S809"/>
  <c r="B808"/>
  <c r="T808"/>
  <c r="R807"/>
  <c r="B807"/>
  <c r="S807"/>
  <c r="I806"/>
  <c r="B806"/>
  <c r="B805"/>
  <c r="S805"/>
  <c r="F804"/>
  <c r="B804"/>
  <c r="B803"/>
  <c r="T803"/>
  <c r="B802"/>
  <c r="I801"/>
  <c r="B801"/>
  <c r="B800"/>
  <c r="S800"/>
  <c r="B799"/>
  <c r="S799"/>
  <c r="R798"/>
  <c r="B798"/>
  <c r="B797"/>
  <c r="S797"/>
  <c r="B796"/>
  <c r="S796"/>
  <c r="B795"/>
  <c r="T795"/>
  <c r="R794"/>
  <c r="B794"/>
  <c r="B793"/>
  <c r="B792"/>
  <c r="S792"/>
  <c r="B791"/>
  <c r="T791"/>
  <c r="R790"/>
  <c r="B790"/>
  <c r="B789"/>
  <c r="S789"/>
  <c r="B788"/>
  <c r="B787"/>
  <c r="R786"/>
  <c r="B786"/>
  <c r="B785"/>
  <c r="S785"/>
  <c r="R784"/>
  <c r="B784"/>
  <c r="B783"/>
  <c r="S783"/>
  <c r="B782"/>
  <c r="B781"/>
  <c r="S781"/>
  <c r="B780"/>
  <c r="B779"/>
  <c r="T779"/>
  <c r="R778"/>
  <c r="B778"/>
  <c r="B777"/>
  <c r="R776"/>
  <c r="B776"/>
  <c r="I775"/>
  <c r="B775"/>
  <c r="T775"/>
  <c r="R774"/>
  <c r="B774"/>
  <c r="B773"/>
  <c r="S773"/>
  <c r="B772"/>
  <c r="B771"/>
  <c r="T771"/>
  <c r="R770"/>
  <c r="B770"/>
  <c r="I769"/>
  <c r="B769"/>
  <c r="R768"/>
  <c r="B768"/>
  <c r="B767"/>
  <c r="B766"/>
  <c r="B765"/>
  <c r="S765"/>
  <c r="B764"/>
  <c r="B763"/>
  <c r="S763"/>
  <c r="R762"/>
  <c r="B762"/>
  <c r="F761"/>
  <c r="B761"/>
  <c r="S761"/>
  <c r="R760"/>
  <c r="B760"/>
  <c r="B759"/>
  <c r="R758"/>
  <c r="B758"/>
  <c r="B757"/>
  <c r="S757"/>
  <c r="R756"/>
  <c r="B756"/>
  <c r="S756"/>
  <c r="B755"/>
  <c r="S755"/>
  <c r="B754"/>
  <c r="I753"/>
  <c r="B753"/>
  <c r="R752"/>
  <c r="B752"/>
  <c r="B751"/>
  <c r="T751"/>
  <c r="R750"/>
  <c r="B750"/>
  <c r="B749"/>
  <c r="S749"/>
  <c r="R748"/>
  <c r="B748"/>
  <c r="S748"/>
  <c r="B747"/>
  <c r="T747"/>
  <c r="B746"/>
  <c r="J745"/>
  <c r="B745"/>
  <c r="S745"/>
  <c r="H744"/>
  <c r="B744"/>
  <c r="T744"/>
  <c r="B743"/>
  <c r="B742"/>
  <c r="B741"/>
  <c r="S741"/>
  <c r="B740"/>
  <c r="T740"/>
  <c r="B739"/>
  <c r="T739"/>
  <c r="R738"/>
  <c r="B738"/>
  <c r="T738"/>
  <c r="J737"/>
  <c r="B737"/>
  <c r="S737"/>
  <c r="R736"/>
  <c r="B736"/>
  <c r="T736"/>
  <c r="B735"/>
  <c r="R734"/>
  <c r="B734"/>
  <c r="T734"/>
  <c r="B733"/>
  <c r="S733"/>
  <c r="R732"/>
  <c r="B732"/>
  <c r="T732"/>
  <c r="B731"/>
  <c r="T731"/>
  <c r="R730"/>
  <c r="B730"/>
  <c r="J729"/>
  <c r="B729"/>
  <c r="S729"/>
  <c r="H728"/>
  <c r="B728"/>
  <c r="T728"/>
  <c r="B727"/>
  <c r="S727"/>
  <c r="B726"/>
  <c r="T726"/>
  <c r="B725"/>
  <c r="S725"/>
  <c r="B724"/>
  <c r="T724"/>
  <c r="B723"/>
  <c r="T723"/>
  <c r="H722"/>
  <c r="B722"/>
  <c r="T722"/>
  <c r="B721"/>
  <c r="R720"/>
  <c r="B720"/>
  <c r="T720"/>
  <c r="B719"/>
  <c r="R718"/>
  <c r="B718"/>
  <c r="T718"/>
  <c r="B717"/>
  <c r="S717"/>
  <c r="R716"/>
  <c r="B716"/>
  <c r="T716"/>
  <c r="B715"/>
  <c r="T715"/>
  <c r="B714"/>
  <c r="T714"/>
  <c r="B713"/>
  <c r="H712"/>
  <c r="B712"/>
  <c r="T712"/>
  <c r="B711"/>
  <c r="T711"/>
  <c r="B710"/>
  <c r="B709"/>
  <c r="S709"/>
  <c r="B708"/>
  <c r="B707"/>
  <c r="T707"/>
  <c r="H706"/>
  <c r="B706"/>
  <c r="T706"/>
  <c r="B705"/>
  <c r="S705"/>
  <c r="R704"/>
  <c r="B704"/>
  <c r="T704"/>
  <c r="B703"/>
  <c r="T703"/>
  <c r="R702"/>
  <c r="B702"/>
  <c r="T702"/>
  <c r="B701"/>
  <c r="B700"/>
  <c r="T700"/>
  <c r="B699"/>
  <c r="T699"/>
  <c r="B698"/>
  <c r="T698"/>
  <c r="R697"/>
  <c r="B697"/>
  <c r="S697"/>
  <c r="B696"/>
  <c r="T696"/>
  <c r="B695"/>
  <c r="R694"/>
  <c r="B694"/>
  <c r="T694"/>
  <c r="B693"/>
  <c r="S693"/>
  <c r="B692"/>
  <c r="T692"/>
  <c r="B691"/>
  <c r="T691"/>
  <c r="B690"/>
  <c r="T690"/>
  <c r="B689"/>
  <c r="S689"/>
  <c r="B688"/>
  <c r="T688"/>
  <c r="B687"/>
  <c r="R686"/>
  <c r="B686"/>
  <c r="T686"/>
  <c r="R685"/>
  <c r="B685"/>
  <c r="S685"/>
  <c r="B684"/>
  <c r="T684"/>
  <c r="B683"/>
  <c r="T683"/>
  <c r="B682"/>
  <c r="T682"/>
  <c r="B681"/>
  <c r="S681"/>
  <c r="B680"/>
  <c r="T680"/>
  <c r="B679"/>
  <c r="T679"/>
  <c r="B678"/>
  <c r="T678"/>
  <c r="B677"/>
  <c r="S677"/>
  <c r="B676"/>
  <c r="T676"/>
  <c r="B675"/>
  <c r="S675"/>
  <c r="B674"/>
  <c r="X673"/>
  <c r="B673"/>
  <c r="T673"/>
  <c r="B672"/>
  <c r="T672"/>
  <c r="B671"/>
  <c r="B670"/>
  <c r="T670"/>
  <c r="B669"/>
  <c r="T669"/>
  <c r="B668"/>
  <c r="T668"/>
  <c r="B667"/>
  <c r="B666"/>
  <c r="X665"/>
  <c r="B665"/>
  <c r="T665"/>
  <c r="B664"/>
  <c r="T664"/>
  <c r="B663"/>
  <c r="B662"/>
  <c r="T662"/>
  <c r="B661"/>
  <c r="T661"/>
  <c r="B660"/>
  <c r="T660"/>
  <c r="B659"/>
  <c r="B658"/>
  <c r="B657"/>
  <c r="T657"/>
  <c r="B656"/>
  <c r="T656"/>
  <c r="X655"/>
  <c r="B655"/>
  <c r="B654"/>
  <c r="S654"/>
  <c r="B653"/>
  <c r="T653"/>
  <c r="B652"/>
  <c r="B651"/>
  <c r="B650"/>
  <c r="T650"/>
  <c r="B649"/>
  <c r="T649"/>
  <c r="B648"/>
  <c r="T648"/>
  <c r="B647"/>
  <c r="B646"/>
  <c r="B645"/>
  <c r="T645"/>
  <c r="B644"/>
  <c r="B643"/>
  <c r="B642"/>
  <c r="S642"/>
  <c r="B641"/>
  <c r="T641"/>
  <c r="B640"/>
  <c r="T640"/>
  <c r="B639"/>
  <c r="B638"/>
  <c r="B637"/>
  <c r="T637"/>
  <c r="B636"/>
  <c r="T636"/>
  <c r="B635"/>
  <c r="B634"/>
  <c r="T634"/>
  <c r="B633"/>
  <c r="T633"/>
  <c r="B632"/>
  <c r="T632"/>
  <c r="B631"/>
  <c r="B630"/>
  <c r="T630"/>
  <c r="B629"/>
  <c r="T629"/>
  <c r="B628"/>
  <c r="S628"/>
  <c r="B627"/>
  <c r="B626"/>
  <c r="T626"/>
  <c r="B625"/>
  <c r="T625"/>
  <c r="B624"/>
  <c r="T624"/>
  <c r="B623"/>
  <c r="B622"/>
  <c r="T622"/>
  <c r="B621"/>
  <c r="T621"/>
  <c r="B620"/>
  <c r="B619"/>
  <c r="B618"/>
  <c r="T618"/>
  <c r="B617"/>
  <c r="T617"/>
  <c r="B616"/>
  <c r="B615"/>
  <c r="B614"/>
  <c r="T614"/>
  <c r="B613"/>
  <c r="T613"/>
  <c r="B612"/>
  <c r="S612"/>
  <c r="F611"/>
  <c r="B611"/>
  <c r="B610"/>
  <c r="T610"/>
  <c r="B609"/>
  <c r="T609"/>
  <c r="J601"/>
  <c r="T601"/>
  <c r="J569"/>
  <c r="R567"/>
  <c r="F565"/>
  <c r="I560"/>
  <c r="I556"/>
  <c r="R555"/>
  <c r="I552"/>
  <c r="R547"/>
  <c r="R545"/>
  <c r="I544"/>
  <c r="R543"/>
  <c r="J533"/>
  <c r="I532"/>
  <c r="R527"/>
  <c r="H525"/>
  <c r="H524"/>
  <c r="I520"/>
  <c r="I516"/>
  <c r="R511"/>
  <c r="I508"/>
  <c r="J501"/>
  <c r="I500"/>
  <c r="R497"/>
  <c r="R495"/>
  <c r="I492"/>
  <c r="I488"/>
  <c r="J485"/>
  <c r="R481"/>
  <c r="R479"/>
  <c r="H477"/>
  <c r="R473"/>
  <c r="H454"/>
  <c r="F442"/>
  <c r="F441"/>
  <c r="R438"/>
  <c r="R437"/>
  <c r="X434"/>
  <c r="R430"/>
  <c r="R429"/>
  <c r="R422"/>
  <c r="R421"/>
  <c r="F417"/>
  <c r="R414"/>
  <c r="R413"/>
  <c r="F410"/>
  <c r="F409"/>
  <c r="R405"/>
  <c r="F402"/>
  <c r="F401"/>
  <c r="R397"/>
  <c r="I396"/>
  <c r="I384"/>
  <c r="X374"/>
  <c r="R366"/>
  <c r="H365"/>
  <c r="I361"/>
  <c r="I360"/>
  <c r="I341"/>
  <c r="J335"/>
  <c r="R333"/>
  <c r="R329"/>
  <c r="R326"/>
  <c r="F322"/>
  <c r="R319"/>
  <c r="F314"/>
  <c r="R310"/>
  <c r="F299"/>
  <c r="F288"/>
  <c r="R280"/>
  <c r="X268"/>
  <c r="X266"/>
  <c r="R260"/>
  <c r="X254"/>
  <c r="R252"/>
  <c r="R250"/>
  <c r="R230"/>
  <c r="H228"/>
  <c r="H219"/>
  <c r="F218"/>
  <c r="R216"/>
  <c r="H215"/>
  <c r="H211"/>
  <c r="X210"/>
  <c r="X207"/>
  <c r="R202"/>
  <c r="I199"/>
  <c r="X187"/>
  <c r="J184"/>
  <c r="I183"/>
  <c r="R182"/>
  <c r="H176"/>
  <c r="I171"/>
  <c r="I168"/>
  <c r="I167"/>
  <c r="J164"/>
  <c r="H163"/>
  <c r="I159"/>
  <c r="I155"/>
  <c r="R154"/>
  <c r="I151"/>
  <c r="R150"/>
  <c r="X147"/>
  <c r="F142"/>
  <c r="I139"/>
  <c r="R138"/>
  <c r="I135"/>
  <c r="R134"/>
  <c r="I131"/>
  <c r="I127"/>
  <c r="X120"/>
  <c r="I119"/>
  <c r="R118"/>
  <c r="J108"/>
  <c r="I107"/>
  <c r="X103"/>
  <c r="R95"/>
  <c r="R93"/>
  <c r="X91"/>
  <c r="R89"/>
  <c r="H87"/>
  <c r="R85"/>
  <c r="H83"/>
  <c r="R82"/>
  <c r="R81"/>
  <c r="R79"/>
  <c r="R78"/>
  <c r="R77"/>
  <c r="R75"/>
  <c r="R73"/>
  <c r="X71"/>
  <c r="R69"/>
  <c r="H67"/>
  <c r="R66"/>
  <c r="R65"/>
  <c r="R63"/>
  <c r="R62"/>
  <c r="R61"/>
  <c r="R59"/>
  <c r="R57"/>
  <c r="H56"/>
  <c r="X55"/>
  <c r="R53"/>
  <c r="R50"/>
  <c r="R49"/>
  <c r="R47"/>
  <c r="R46"/>
  <c r="R45"/>
  <c r="R43"/>
  <c r="R42"/>
  <c r="R41"/>
  <c r="X39"/>
  <c r="R37"/>
  <c r="H36"/>
  <c r="H35"/>
  <c r="R34"/>
  <c r="R33"/>
  <c r="R32"/>
  <c r="R31"/>
  <c r="I29"/>
  <c r="H28"/>
  <c r="I25"/>
  <c r="R24"/>
  <c r="H23"/>
  <c r="I22"/>
  <c r="R20"/>
  <c r="AB18"/>
  <c r="I18"/>
  <c r="R6"/>
  <c r="AB6"/>
  <c r="H5"/>
  <c r="B90" i="4"/>
  <c r="H67"/>
  <c r="P47"/>
  <c r="P46"/>
  <c r="P45"/>
  <c r="P44"/>
  <c r="P43"/>
  <c r="Q43"/>
  <c r="P41"/>
  <c r="P40"/>
  <c r="P39"/>
  <c r="P38"/>
  <c r="P37"/>
  <c r="Q37"/>
  <c r="P35"/>
  <c r="P34"/>
  <c r="P33"/>
  <c r="P32"/>
  <c r="P31"/>
  <c r="Q31"/>
  <c r="P29"/>
  <c r="P28"/>
  <c r="P27"/>
  <c r="P26"/>
  <c r="D11"/>
  <c r="A5"/>
  <c r="Q4" i="5"/>
  <c r="S210"/>
  <c r="S2012"/>
  <c r="T1404"/>
  <c r="AB1621"/>
  <c r="S1767"/>
  <c r="T1778"/>
  <c r="T1241"/>
  <c r="T1516"/>
  <c r="S1474"/>
  <c r="AB2462"/>
  <c r="AB717"/>
  <c r="T1621"/>
  <c r="T2185"/>
  <c r="AB838"/>
  <c r="AB1754"/>
  <c r="AB855"/>
  <c r="T1488"/>
  <c r="AB549"/>
  <c r="AB1688"/>
  <c r="AB1728"/>
  <c r="AB2085"/>
  <c r="AB407"/>
  <c r="R477"/>
  <c r="AB576"/>
  <c r="AB671"/>
  <c r="T1095"/>
  <c r="AB1290"/>
  <c r="T1432"/>
  <c r="AB1460"/>
  <c r="T1672"/>
  <c r="S2035"/>
  <c r="S850"/>
  <c r="X1476"/>
  <c r="T2314"/>
  <c r="AB2410"/>
  <c r="S775"/>
  <c r="S1395"/>
  <c r="AB1563"/>
  <c r="AB1591"/>
  <c r="T1681"/>
  <c r="T2160"/>
  <c r="T681"/>
  <c r="S855"/>
  <c r="AB1019"/>
  <c r="AB485"/>
  <c r="AB591"/>
  <c r="AB627"/>
  <c r="T642"/>
  <c r="AB1398"/>
  <c r="S2137"/>
  <c r="AB321"/>
  <c r="AB899"/>
  <c r="AB1068"/>
  <c r="AB1811"/>
  <c r="AB443"/>
  <c r="AB447"/>
  <c r="AB478"/>
  <c r="AB640"/>
  <c r="AB1434"/>
  <c r="S1593"/>
  <c r="T1811"/>
  <c r="AB2399"/>
  <c r="T1075"/>
  <c r="S1745"/>
  <c r="T1880"/>
  <c r="S2425"/>
  <c r="T785"/>
  <c r="S915"/>
  <c r="S997"/>
  <c r="AB1112"/>
  <c r="AB1350"/>
  <c r="T2057"/>
  <c r="T2245"/>
  <c r="T2130"/>
  <c r="S900"/>
  <c r="S1462"/>
  <c r="S2065"/>
  <c r="AB296"/>
  <c r="AB1137"/>
  <c r="AB1669"/>
  <c r="S1751"/>
  <c r="AB2066"/>
  <c r="AB2070"/>
  <c r="R525"/>
  <c r="R83"/>
  <c r="F268"/>
  <c r="AB345"/>
  <c r="T797"/>
  <c r="AB1076"/>
  <c r="AB1107"/>
  <c r="J1476"/>
  <c r="T1669"/>
  <c r="T1738"/>
  <c r="S1896"/>
  <c r="T1964"/>
  <c r="T2418"/>
  <c r="AB2477"/>
  <c r="H2496"/>
  <c r="AB161"/>
  <c r="X402"/>
  <c r="T709"/>
  <c r="S877"/>
  <c r="S896"/>
  <c r="AB900"/>
  <c r="S903"/>
  <c r="S922"/>
  <c r="S937"/>
  <c r="T1130"/>
  <c r="S1161"/>
  <c r="I1211"/>
  <c r="T1280"/>
  <c r="T1318"/>
  <c r="T1389"/>
  <c r="T1476"/>
  <c r="T1557"/>
  <c r="AB1646"/>
  <c r="S1832"/>
  <c r="AB1930"/>
  <c r="AB1984"/>
  <c r="T2124"/>
  <c r="H2199"/>
  <c r="AB2316"/>
  <c r="S2327"/>
  <c r="T2334"/>
  <c r="AB2415"/>
  <c r="T2477"/>
  <c r="AB338"/>
  <c r="AB381"/>
  <c r="AB490"/>
  <c r="AB584"/>
  <c r="S656"/>
  <c r="AB1274"/>
  <c r="T1349"/>
  <c r="T1411"/>
  <c r="S1452"/>
  <c r="S1759"/>
  <c r="T1788"/>
  <c r="AB1803"/>
  <c r="S1818"/>
  <c r="S2044"/>
  <c r="T2128"/>
  <c r="H319"/>
  <c r="S630"/>
  <c r="H1227"/>
  <c r="AB1590"/>
  <c r="S1693"/>
  <c r="S1746"/>
  <c r="S1749"/>
  <c r="S1763"/>
  <c r="T1792"/>
  <c r="T1852"/>
  <c r="T2016"/>
  <c r="S2019"/>
  <c r="AB514"/>
  <c r="AB604"/>
  <c r="S703"/>
  <c r="R894"/>
  <c r="S957"/>
  <c r="S1252"/>
  <c r="AB1305"/>
  <c r="T1312"/>
  <c r="AB1366"/>
  <c r="S1383"/>
  <c r="S1434"/>
  <c r="I1477"/>
  <c r="I1484"/>
  <c r="T1701"/>
  <c r="S1916"/>
  <c r="AB2068"/>
  <c r="AB2163"/>
  <c r="T2282"/>
  <c r="T2394"/>
  <c r="S2405"/>
  <c r="I55"/>
  <c r="H335"/>
  <c r="AB415"/>
  <c r="T612"/>
  <c r="S726"/>
  <c r="T822"/>
  <c r="AB969"/>
  <c r="AB1091"/>
  <c r="S1117"/>
  <c r="AB1225"/>
  <c r="S1263"/>
  <c r="T1309"/>
  <c r="T1373"/>
  <c r="T1472"/>
  <c r="S1514"/>
  <c r="S1536"/>
  <c r="S1637"/>
  <c r="S1725"/>
  <c r="T1744"/>
  <c r="T1782"/>
  <c r="AB1865"/>
  <c r="S1955"/>
  <c r="AB1967"/>
  <c r="T2129"/>
  <c r="T2263"/>
  <c r="AB2314"/>
  <c r="AB2402"/>
  <c r="AB2460"/>
  <c r="S723"/>
  <c r="H730"/>
  <c r="T826"/>
  <c r="S1008"/>
  <c r="T1256"/>
  <c r="T1286"/>
  <c r="T1324"/>
  <c r="AB1374"/>
  <c r="H1424"/>
  <c r="AB1595"/>
  <c r="AB1607"/>
  <c r="S1747"/>
  <c r="J1902"/>
  <c r="AB2058"/>
  <c r="S2209"/>
  <c r="F20" i="6"/>
  <c r="F21"/>
  <c r="J232" i="5"/>
  <c r="F232"/>
  <c r="X1750"/>
  <c r="H1750"/>
  <c r="H72"/>
  <c r="X72"/>
  <c r="I761"/>
  <c r="I2155"/>
  <c r="R67"/>
  <c r="I103"/>
  <c r="AB361"/>
  <c r="R485"/>
  <c r="H1175"/>
  <c r="J1215"/>
  <c r="J1247"/>
  <c r="AB1309"/>
  <c r="F2010"/>
  <c r="X2058"/>
  <c r="AB2062"/>
  <c r="AB2149"/>
  <c r="H2471"/>
  <c r="X168"/>
  <c r="AB193"/>
  <c r="I299"/>
  <c r="AB464"/>
  <c r="AB517"/>
  <c r="AB624"/>
  <c r="R728"/>
  <c r="H840"/>
  <c r="H1205"/>
  <c r="F1245"/>
  <c r="AB1750"/>
  <c r="H2010"/>
  <c r="F2430"/>
  <c r="H810"/>
  <c r="H39"/>
  <c r="AB252"/>
  <c r="AB1162"/>
  <c r="AB1246"/>
  <c r="AB1270"/>
  <c r="AB1277"/>
  <c r="AB1314"/>
  <c r="AB1329"/>
  <c r="F1384"/>
  <c r="H1416"/>
  <c r="R1485"/>
  <c r="I1590"/>
  <c r="AB1912"/>
  <c r="F2069"/>
  <c r="AB2122"/>
  <c r="AB2270"/>
  <c r="H1247"/>
  <c r="H1440"/>
  <c r="X2339"/>
  <c r="I39"/>
  <c r="R278"/>
  <c r="AB369"/>
  <c r="AB373"/>
  <c r="AB377"/>
  <c r="AB1055"/>
  <c r="H1879"/>
  <c r="AB2027"/>
  <c r="AB2392"/>
  <c r="I2207"/>
  <c r="H187"/>
  <c r="AB228"/>
  <c r="AB835"/>
  <c r="AB980"/>
  <c r="AB1285"/>
  <c r="AB1452"/>
  <c r="J1548"/>
  <c r="AB2143"/>
  <c r="AB2086"/>
  <c r="AB337"/>
  <c r="AB466"/>
  <c r="AB470"/>
  <c r="AB663"/>
  <c r="J1227"/>
  <c r="AB1238"/>
  <c r="AB1528"/>
  <c r="AB1776"/>
  <c r="J2042"/>
  <c r="AB2050"/>
  <c r="AB2222"/>
  <c r="AB2226"/>
  <c r="AB2432"/>
  <c r="X2447"/>
  <c r="F214"/>
  <c r="I799"/>
  <c r="F799"/>
  <c r="I937"/>
  <c r="H937"/>
  <c r="H92"/>
  <c r="F92"/>
  <c r="I92"/>
  <c r="R777"/>
  <c r="I777"/>
  <c r="X777"/>
  <c r="H60"/>
  <c r="I60"/>
  <c r="I390"/>
  <c r="J390"/>
  <c r="F390"/>
  <c r="R627"/>
  <c r="X609"/>
  <c r="R609"/>
  <c r="F609"/>
  <c r="H1162"/>
  <c r="F1162"/>
  <c r="X1162"/>
  <c r="F536"/>
  <c r="I536"/>
  <c r="J779"/>
  <c r="X779"/>
  <c r="R373"/>
  <c r="F373"/>
  <c r="R298"/>
  <c r="F298"/>
  <c r="F591"/>
  <c r="T1302"/>
  <c r="S1302"/>
  <c r="AB1740"/>
  <c r="S1740"/>
  <c r="T1799"/>
  <c r="AB1799"/>
  <c r="F1906"/>
  <c r="R1906"/>
  <c r="H1906"/>
  <c r="R2455"/>
  <c r="I2455"/>
  <c r="AB29"/>
  <c r="I51"/>
  <c r="AB123"/>
  <c r="I187"/>
  <c r="I232"/>
  <c r="AB435"/>
  <c r="AB456"/>
  <c r="AB595"/>
  <c r="S711"/>
  <c r="S714"/>
  <c r="T737"/>
  <c r="H750"/>
  <c r="AB791"/>
  <c r="S814"/>
  <c r="AB910"/>
  <c r="AB912"/>
  <c r="AB926"/>
  <c r="S1076"/>
  <c r="AB1092"/>
  <c r="S1124"/>
  <c r="T1141"/>
  <c r="AB1194"/>
  <c r="T1214"/>
  <c r="S1214"/>
  <c r="T1273"/>
  <c r="AB1273"/>
  <c r="S1273"/>
  <c r="R1517"/>
  <c r="J1517"/>
  <c r="S2437"/>
  <c r="T2437"/>
  <c r="T2211"/>
  <c r="S2211"/>
  <c r="I72"/>
  <c r="S610"/>
  <c r="S747"/>
  <c r="T763"/>
  <c r="T781"/>
  <c r="S791"/>
  <c r="S835"/>
  <c r="S844"/>
  <c r="S912"/>
  <c r="S995"/>
  <c r="S1009"/>
  <c r="S1108"/>
  <c r="S1158"/>
  <c r="J1270"/>
  <c r="I1270"/>
  <c r="T1307"/>
  <c r="S1307"/>
  <c r="T1864"/>
  <c r="S1864"/>
  <c r="I2022"/>
  <c r="H2022"/>
  <c r="S2266"/>
  <c r="T2266"/>
  <c r="X2386"/>
  <c r="AB24"/>
  <c r="H55"/>
  <c r="R72"/>
  <c r="AB99"/>
  <c r="AB239"/>
  <c r="AB280"/>
  <c r="AB305"/>
  <c r="AB423"/>
  <c r="AB427"/>
  <c r="AB454"/>
  <c r="AB482"/>
  <c r="AB522"/>
  <c r="I589"/>
  <c r="AB611"/>
  <c r="AB630"/>
  <c r="AB681"/>
  <c r="S684"/>
  <c r="AB709"/>
  <c r="AB715"/>
  <c r="R744"/>
  <c r="T841"/>
  <c r="AB851"/>
  <c r="S872"/>
  <c r="S946"/>
  <c r="S956"/>
  <c r="AB961"/>
  <c r="S989"/>
  <c r="AB995"/>
  <c r="S1025"/>
  <c r="S1049"/>
  <c r="AB1079"/>
  <c r="S1112"/>
  <c r="AB1158"/>
  <c r="H1173"/>
  <c r="F1181"/>
  <c r="F1202"/>
  <c r="R1234"/>
  <c r="J1234"/>
  <c r="F1270"/>
  <c r="T1284"/>
  <c r="S1284"/>
  <c r="T1371"/>
  <c r="S1371"/>
  <c r="T1512"/>
  <c r="S1512"/>
  <c r="T1867"/>
  <c r="S1867"/>
  <c r="S889"/>
  <c r="S907"/>
  <c r="S934"/>
  <c r="S993"/>
  <c r="AB1039"/>
  <c r="S1083"/>
  <c r="T1132"/>
  <c r="S1142"/>
  <c r="S1260"/>
  <c r="T1260"/>
  <c r="T1304"/>
  <c r="S1304"/>
  <c r="X1341"/>
  <c r="H1341"/>
  <c r="T2165"/>
  <c r="S2165"/>
  <c r="T2480"/>
  <c r="S2480"/>
  <c r="I35"/>
  <c r="I71"/>
  <c r="X167"/>
  <c r="AB215"/>
  <c r="AB232"/>
  <c r="J299"/>
  <c r="AB365"/>
  <c r="AB397"/>
  <c r="X410"/>
  <c r="AB439"/>
  <c r="X488"/>
  <c r="AB506"/>
  <c r="J525"/>
  <c r="AB533"/>
  <c r="AB553"/>
  <c r="AB588"/>
  <c r="S668"/>
  <c r="AB707"/>
  <c r="AB842"/>
  <c r="S893"/>
  <c r="AB911"/>
  <c r="AB956"/>
  <c r="S969"/>
  <c r="AB1146"/>
  <c r="AB1174"/>
  <c r="S1281"/>
  <c r="T1281"/>
  <c r="T1641"/>
  <c r="S1641"/>
  <c r="S1790"/>
  <c r="AB1790"/>
  <c r="X2070"/>
  <c r="R2070"/>
  <c r="H2070"/>
  <c r="F2070"/>
  <c r="H2077"/>
  <c r="F2077"/>
  <c r="J2286"/>
  <c r="S2431"/>
  <c r="T2431"/>
  <c r="I2246"/>
  <c r="H2246"/>
  <c r="F2246"/>
  <c r="R35"/>
  <c r="AB103"/>
  <c r="S618"/>
  <c r="AB635"/>
  <c r="S672"/>
  <c r="T693"/>
  <c r="S707"/>
  <c r="S716"/>
  <c r="AB727"/>
  <c r="H736"/>
  <c r="S852"/>
  <c r="S873"/>
  <c r="S887"/>
  <c r="S902"/>
  <c r="S905"/>
  <c r="S911"/>
  <c r="S921"/>
  <c r="S1021"/>
  <c r="S1123"/>
  <c r="S1167"/>
  <c r="R1179"/>
  <c r="T1209"/>
  <c r="H1338"/>
  <c r="J1338"/>
  <c r="R1403"/>
  <c r="F1403"/>
  <c r="H1443"/>
  <c r="AB1468"/>
  <c r="T1468"/>
  <c r="S1468"/>
  <c r="X1678"/>
  <c r="AB1678"/>
  <c r="T1712"/>
  <c r="S1712"/>
  <c r="R1895"/>
  <c r="J1895"/>
  <c r="F1984"/>
  <c r="I2002"/>
  <c r="R2002"/>
  <c r="S2126"/>
  <c r="T2126"/>
  <c r="R2147"/>
  <c r="H2147"/>
  <c r="X56"/>
  <c r="X232"/>
  <c r="R262"/>
  <c r="X288"/>
  <c r="F553"/>
  <c r="AB623"/>
  <c r="AB656"/>
  <c r="AB666"/>
  <c r="S679"/>
  <c r="T727"/>
  <c r="T765"/>
  <c r="S830"/>
  <c r="S941"/>
  <c r="AB957"/>
  <c r="AB1095"/>
  <c r="S1101"/>
  <c r="S1107"/>
  <c r="J1137"/>
  <c r="I1242"/>
  <c r="AB1524"/>
  <c r="S1839"/>
  <c r="T1839"/>
  <c r="R1917"/>
  <c r="I1917"/>
  <c r="I2218"/>
  <c r="J2218"/>
  <c r="R2481"/>
  <c r="H2481"/>
  <c r="AB1371"/>
  <c r="AB1641"/>
  <c r="T1856"/>
  <c r="J1879"/>
  <c r="AB1940"/>
  <c r="S2063"/>
  <c r="S2071"/>
  <c r="S2081"/>
  <c r="AB2211"/>
  <c r="T2259"/>
  <c r="AB2289"/>
  <c r="S2295"/>
  <c r="T2298"/>
  <c r="AB2360"/>
  <c r="T2393"/>
  <c r="T2402"/>
  <c r="AB2431"/>
  <c r="AB1338"/>
  <c r="AB1426"/>
  <c r="J1444"/>
  <c r="AB1476"/>
  <c r="AB1654"/>
  <c r="AB1685"/>
  <c r="AB1768"/>
  <c r="R1903"/>
  <c r="AB1926"/>
  <c r="S2286"/>
  <c r="H2377"/>
  <c r="H2387"/>
  <c r="AB2403"/>
  <c r="X1238"/>
  <c r="S1316"/>
  <c r="T1333"/>
  <c r="S1426"/>
  <c r="AB1559"/>
  <c r="S1573"/>
  <c r="AB1638"/>
  <c r="T1645"/>
  <c r="T1661"/>
  <c r="I1682"/>
  <c r="S1685"/>
  <c r="AB1693"/>
  <c r="S1696"/>
  <c r="H1706"/>
  <c r="S1709"/>
  <c r="S1803"/>
  <c r="AB1820"/>
  <c r="S1822"/>
  <c r="S1893"/>
  <c r="S1901"/>
  <c r="S1940"/>
  <c r="S2096"/>
  <c r="T2145"/>
  <c r="AB2152"/>
  <c r="AB2166"/>
  <c r="J2183"/>
  <c r="AB2195"/>
  <c r="AB2199"/>
  <c r="AB2322"/>
  <c r="T1412"/>
  <c r="S1418"/>
  <c r="T1539"/>
  <c r="S1549"/>
  <c r="AB1570"/>
  <c r="AB1893"/>
  <c r="S2011"/>
  <c r="S2036"/>
  <c r="S2173"/>
  <c r="AB2193"/>
  <c r="T2195"/>
  <c r="T2221"/>
  <c r="S2251"/>
  <c r="T2274"/>
  <c r="AB2277"/>
  <c r="T2290"/>
  <c r="S2322"/>
  <c r="T2338"/>
  <c r="H2447"/>
  <c r="R2478"/>
  <c r="AB1258"/>
  <c r="AB1301"/>
  <c r="S1323"/>
  <c r="S1337"/>
  <c r="T1375"/>
  <c r="S1398"/>
  <c r="AB1418"/>
  <c r="I1424"/>
  <c r="J1445"/>
  <c r="X1464"/>
  <c r="AB1571"/>
  <c r="S1589"/>
  <c r="AB1697"/>
  <c r="AB1744"/>
  <c r="T1766"/>
  <c r="S1868"/>
  <c r="AB1900"/>
  <c r="I1998"/>
  <c r="S2003"/>
  <c r="H2006"/>
  <c r="H2021"/>
  <c r="AB2090"/>
  <c r="S2287"/>
  <c r="T2351"/>
  <c r="S2432"/>
  <c r="I2447"/>
  <c r="S1271"/>
  <c r="S1288"/>
  <c r="S1291"/>
  <c r="S1298"/>
  <c r="S1301"/>
  <c r="T1314"/>
  <c r="AB1337"/>
  <c r="T1424"/>
  <c r="S1629"/>
  <c r="X1662"/>
  <c r="S1697"/>
  <c r="S1713"/>
  <c r="T1758"/>
  <c r="S1791"/>
  <c r="T1794"/>
  <c r="S1840"/>
  <c r="AB1938"/>
  <c r="H1981"/>
  <c r="R1998"/>
  <c r="AB2004"/>
  <c r="X2014"/>
  <c r="AB2028"/>
  <c r="AB2057"/>
  <c r="T2104"/>
  <c r="J2143"/>
  <c r="T2149"/>
  <c r="T2181"/>
  <c r="R2187"/>
  <c r="J2199"/>
  <c r="AB2219"/>
  <c r="S2229"/>
  <c r="T2243"/>
  <c r="T2255"/>
  <c r="T2392"/>
  <c r="T2401"/>
  <c r="R2447"/>
  <c r="S2457"/>
  <c r="I2463"/>
  <c r="H1215"/>
  <c r="R1227"/>
  <c r="T1230"/>
  <c r="H1239"/>
  <c r="S1277"/>
  <c r="S1303"/>
  <c r="T1306"/>
  <c r="AB1335"/>
  <c r="AB1343"/>
  <c r="AB1389"/>
  <c r="I1416"/>
  <c r="I1452"/>
  <c r="T1467"/>
  <c r="X1548"/>
  <c r="AB1555"/>
  <c r="AB1579"/>
  <c r="AB1619"/>
  <c r="S1653"/>
  <c r="S1656"/>
  <c r="AB1729"/>
  <c r="AB1736"/>
  <c r="S1739"/>
  <c r="T1742"/>
  <c r="S1755"/>
  <c r="S1776"/>
  <c r="T1798"/>
  <c r="S1804"/>
  <c r="T1838"/>
  <c r="S1935"/>
  <c r="S1967"/>
  <c r="AB2060"/>
  <c r="AB2074"/>
  <c r="AB2095"/>
  <c r="AB2147"/>
  <c r="AB2230"/>
  <c r="H2311"/>
  <c r="AB2346"/>
  <c r="H2369"/>
  <c r="S2460"/>
  <c r="R94"/>
  <c r="X94"/>
  <c r="H76"/>
  <c r="F76"/>
  <c r="X76"/>
  <c r="I76"/>
  <c r="H44"/>
  <c r="X44"/>
  <c r="F44"/>
  <c r="H124"/>
  <c r="R124"/>
  <c r="J124"/>
  <c r="I124"/>
  <c r="X124"/>
  <c r="T892"/>
  <c r="AB892"/>
  <c r="S892"/>
  <c r="AB1860"/>
  <c r="T1860"/>
  <c r="S1860"/>
  <c r="R51"/>
  <c r="R71"/>
  <c r="I87"/>
  <c r="H120"/>
  <c r="J120"/>
  <c r="I120"/>
  <c r="R186"/>
  <c r="AB207"/>
  <c r="R222"/>
  <c r="F222"/>
  <c r="X222"/>
  <c r="F306"/>
  <c r="F354"/>
  <c r="R460"/>
  <c r="F583"/>
  <c r="I711"/>
  <c r="J711"/>
  <c r="T735"/>
  <c r="S735"/>
  <c r="R91"/>
  <c r="H91"/>
  <c r="AB167"/>
  <c r="X449"/>
  <c r="H449"/>
  <c r="F449"/>
  <c r="S1494"/>
  <c r="T1494"/>
  <c r="X25"/>
  <c r="I56"/>
  <c r="X60"/>
  <c r="I123"/>
  <c r="H123"/>
  <c r="H144"/>
  <c r="I144"/>
  <c r="F144"/>
  <c r="R234"/>
  <c r="F234"/>
  <c r="X234"/>
  <c r="J259"/>
  <c r="AB259"/>
  <c r="AB295"/>
  <c r="F448"/>
  <c r="R450"/>
  <c r="J450"/>
  <c r="H450"/>
  <c r="F450"/>
  <c r="H104"/>
  <c r="I104"/>
  <c r="X104"/>
  <c r="R122"/>
  <c r="T1444"/>
  <c r="AB1444"/>
  <c r="S1444"/>
  <c r="F40"/>
  <c r="R22"/>
  <c r="J56"/>
  <c r="F60"/>
  <c r="I67"/>
  <c r="H84"/>
  <c r="R87"/>
  <c r="AB111"/>
  <c r="R120"/>
  <c r="H164"/>
  <c r="R164"/>
  <c r="H184"/>
  <c r="X184"/>
  <c r="R184"/>
  <c r="I184"/>
  <c r="I272"/>
  <c r="F272"/>
  <c r="I358"/>
  <c r="J358"/>
  <c r="H358"/>
  <c r="F358"/>
  <c r="I476"/>
  <c r="H476"/>
  <c r="X476"/>
  <c r="F571"/>
  <c r="T638"/>
  <c r="S638"/>
  <c r="R56"/>
  <c r="H108"/>
  <c r="R108"/>
  <c r="H168"/>
  <c r="R168"/>
  <c r="J168"/>
  <c r="I191"/>
  <c r="X465"/>
  <c r="F465"/>
  <c r="R559"/>
  <c r="I1845"/>
  <c r="H1845"/>
  <c r="H112"/>
  <c r="AB163"/>
  <c r="I195"/>
  <c r="H195"/>
  <c r="R198"/>
  <c r="R242"/>
  <c r="I458"/>
  <c r="F458"/>
  <c r="J549"/>
  <c r="H549"/>
  <c r="J104"/>
  <c r="AB175"/>
  <c r="R296"/>
  <c r="J296"/>
  <c r="X389"/>
  <c r="I389"/>
  <c r="H389"/>
  <c r="AB107"/>
  <c r="R29"/>
  <c r="H68"/>
  <c r="H71"/>
  <c r="J72"/>
  <c r="I83"/>
  <c r="F100"/>
  <c r="R104"/>
  <c r="AB147"/>
  <c r="AB183"/>
  <c r="F369"/>
  <c r="I369"/>
  <c r="H369"/>
  <c r="F389"/>
  <c r="R398"/>
  <c r="J398"/>
  <c r="F452"/>
  <c r="I504"/>
  <c r="F504"/>
  <c r="AB227"/>
  <c r="AB248"/>
  <c r="AB264"/>
  <c r="I373"/>
  <c r="AB450"/>
  <c r="AB451"/>
  <c r="AB469"/>
  <c r="X524"/>
  <c r="I524"/>
  <c r="I540"/>
  <c r="X540"/>
  <c r="AB557"/>
  <c r="R581"/>
  <c r="F581"/>
  <c r="AB592"/>
  <c r="I671"/>
  <c r="R671"/>
  <c r="F671"/>
  <c r="T719"/>
  <c r="S719"/>
  <c r="S829"/>
  <c r="T829"/>
  <c r="AB872"/>
  <c r="X872"/>
  <c r="T904"/>
  <c r="AB904"/>
  <c r="S904"/>
  <c r="T916"/>
  <c r="S916"/>
  <c r="AB939"/>
  <c r="J939"/>
  <c r="H971"/>
  <c r="AB971"/>
  <c r="AB987"/>
  <c r="S987"/>
  <c r="T1125"/>
  <c r="S1125"/>
  <c r="R1207"/>
  <c r="J1207"/>
  <c r="I1207"/>
  <c r="H1207"/>
  <c r="R268"/>
  <c r="X601"/>
  <c r="R601"/>
  <c r="R641"/>
  <c r="I719"/>
  <c r="J719"/>
  <c r="F785"/>
  <c r="X785"/>
  <c r="R848"/>
  <c r="AB848"/>
  <c r="T913"/>
  <c r="S913"/>
  <c r="T976"/>
  <c r="S976"/>
  <c r="X979"/>
  <c r="AB979"/>
  <c r="F983"/>
  <c r="H983"/>
  <c r="T1023"/>
  <c r="AB1023"/>
  <c r="S1023"/>
  <c r="F1083"/>
  <c r="AB1083"/>
  <c r="AB129"/>
  <c r="I163"/>
  <c r="AB187"/>
  <c r="F188"/>
  <c r="AB260"/>
  <c r="AB272"/>
  <c r="AB354"/>
  <c r="AB362"/>
  <c r="AB431"/>
  <c r="F495"/>
  <c r="AB548"/>
  <c r="F557"/>
  <c r="AB693"/>
  <c r="R693"/>
  <c r="T710"/>
  <c r="S710"/>
  <c r="T742"/>
  <c r="S742"/>
  <c r="AB805"/>
  <c r="H869"/>
  <c r="AB869"/>
  <c r="AB879"/>
  <c r="T879"/>
  <c r="S879"/>
  <c r="T947"/>
  <c r="S947"/>
  <c r="F972"/>
  <c r="H972"/>
  <c r="H1100"/>
  <c r="F1100"/>
  <c r="H131"/>
  <c r="X172"/>
  <c r="I252"/>
  <c r="X613"/>
  <c r="R613"/>
  <c r="S636"/>
  <c r="T646"/>
  <c r="S646"/>
  <c r="R682"/>
  <c r="H682"/>
  <c r="T730"/>
  <c r="S730"/>
  <c r="F765"/>
  <c r="X765"/>
  <c r="F783"/>
  <c r="X783"/>
  <c r="AB833"/>
  <c r="X833"/>
  <c r="T908"/>
  <c r="S908"/>
  <c r="T924"/>
  <c r="S924"/>
  <c r="S935"/>
  <c r="T935"/>
  <c r="T973"/>
  <c r="S973"/>
  <c r="AB1011"/>
  <c r="T1011"/>
  <c r="S1011"/>
  <c r="H1072"/>
  <c r="F1072"/>
  <c r="F1080"/>
  <c r="H1080"/>
  <c r="H171"/>
  <c r="AB204"/>
  <c r="AB212"/>
  <c r="J260"/>
  <c r="AB279"/>
  <c r="AB353"/>
  <c r="AB448"/>
  <c r="F477"/>
  <c r="X649"/>
  <c r="T708"/>
  <c r="S708"/>
  <c r="S753"/>
  <c r="T753"/>
  <c r="I783"/>
  <c r="T820"/>
  <c r="S820"/>
  <c r="H837"/>
  <c r="F837"/>
  <c r="T856"/>
  <c r="S856"/>
  <c r="AB866"/>
  <c r="F866"/>
  <c r="T945"/>
  <c r="AB945"/>
  <c r="S945"/>
  <c r="X1008"/>
  <c r="F1008"/>
  <c r="AB564"/>
  <c r="X653"/>
  <c r="R653"/>
  <c r="T687"/>
  <c r="S687"/>
  <c r="R793"/>
  <c r="I793"/>
  <c r="F793"/>
  <c r="X793"/>
  <c r="AB119"/>
  <c r="AB171"/>
  <c r="AB216"/>
  <c r="AB236"/>
  <c r="AB275"/>
  <c r="AB313"/>
  <c r="H390"/>
  <c r="AB393"/>
  <c r="AB401"/>
  <c r="AB411"/>
  <c r="AB419"/>
  <c r="AB455"/>
  <c r="AB465"/>
  <c r="J477"/>
  <c r="F479"/>
  <c r="F500"/>
  <c r="J643"/>
  <c r="R643"/>
  <c r="AB677"/>
  <c r="R677"/>
  <c r="J698"/>
  <c r="R698"/>
  <c r="I781"/>
  <c r="X781"/>
  <c r="J853"/>
  <c r="AB853"/>
  <c r="T906"/>
  <c r="AB906"/>
  <c r="S906"/>
  <c r="T919"/>
  <c r="S919"/>
  <c r="T992"/>
  <c r="S992"/>
  <c r="AB572"/>
  <c r="AB600"/>
  <c r="AB607"/>
  <c r="AB636"/>
  <c r="AB638"/>
  <c r="AB643"/>
  <c r="AB651"/>
  <c r="AB735"/>
  <c r="F777"/>
  <c r="S779"/>
  <c r="T783"/>
  <c r="S795"/>
  <c r="AB803"/>
  <c r="J806"/>
  <c r="AB820"/>
  <c r="AB822"/>
  <c r="S842"/>
  <c r="S853"/>
  <c r="S858"/>
  <c r="S860"/>
  <c r="AB885"/>
  <c r="AB908"/>
  <c r="AB913"/>
  <c r="AB924"/>
  <c r="AB927"/>
  <c r="S930"/>
  <c r="S939"/>
  <c r="AB942"/>
  <c r="S949"/>
  <c r="S961"/>
  <c r="S971"/>
  <c r="T979"/>
  <c r="X1028"/>
  <c r="F1028"/>
  <c r="T1089"/>
  <c r="S1089"/>
  <c r="T1104"/>
  <c r="AB1104"/>
  <c r="S1109"/>
  <c r="F1166"/>
  <c r="I1166"/>
  <c r="AB1322"/>
  <c r="T1365"/>
  <c r="S1365"/>
  <c r="T1702"/>
  <c r="AB1702"/>
  <c r="X1714"/>
  <c r="H1714"/>
  <c r="AB806"/>
  <c r="S1087"/>
  <c r="T1087"/>
  <c r="F1116"/>
  <c r="H1116"/>
  <c r="J1149"/>
  <c r="H1149"/>
  <c r="T1193"/>
  <c r="S1193"/>
  <c r="J1290"/>
  <c r="F1290"/>
  <c r="S1435"/>
  <c r="T1435"/>
  <c r="AB598"/>
  <c r="AB646"/>
  <c r="T654"/>
  <c r="T675"/>
  <c r="T685"/>
  <c r="R712"/>
  <c r="S715"/>
  <c r="T717"/>
  <c r="F729"/>
  <c r="AB745"/>
  <c r="AB890"/>
  <c r="AB928"/>
  <c r="AB955"/>
  <c r="AB1015"/>
  <c r="AB1040"/>
  <c r="AB1123"/>
  <c r="H1123"/>
  <c r="AB1369"/>
  <c r="T1369"/>
  <c r="S1369"/>
  <c r="S1585"/>
  <c r="T1585"/>
  <c r="AB538"/>
  <c r="AB580"/>
  <c r="AB612"/>
  <c r="AB614"/>
  <c r="F673"/>
  <c r="R675"/>
  <c r="S683"/>
  <c r="S691"/>
  <c r="X697"/>
  <c r="S699"/>
  <c r="H704"/>
  <c r="X717"/>
  <c r="J727"/>
  <c r="I729"/>
  <c r="T733"/>
  <c r="AB738"/>
  <c r="S751"/>
  <c r="S771"/>
  <c r="X804"/>
  <c r="X810"/>
  <c r="S832"/>
  <c r="S838"/>
  <c r="S859"/>
  <c r="S861"/>
  <c r="S870"/>
  <c r="F886"/>
  <c r="AB895"/>
  <c r="S928"/>
  <c r="S933"/>
  <c r="AB943"/>
  <c r="T985"/>
  <c r="S985"/>
  <c r="S1071"/>
  <c r="S1081"/>
  <c r="S1093"/>
  <c r="H1099"/>
  <c r="X1099"/>
  <c r="H1133"/>
  <c r="X1133"/>
  <c r="J1140"/>
  <c r="I1140"/>
  <c r="H1140"/>
  <c r="T1190"/>
  <c r="AB1190"/>
  <c r="S1190"/>
  <c r="AB610"/>
  <c r="S614"/>
  <c r="AB618"/>
  <c r="S624"/>
  <c r="S626"/>
  <c r="AB644"/>
  <c r="S664"/>
  <c r="AB685"/>
  <c r="T697"/>
  <c r="S702"/>
  <c r="T725"/>
  <c r="T729"/>
  <c r="F741"/>
  <c r="AB802"/>
  <c r="J804"/>
  <c r="H813"/>
  <c r="S857"/>
  <c r="S878"/>
  <c r="AB884"/>
  <c r="S888"/>
  <c r="S895"/>
  <c r="S909"/>
  <c r="S917"/>
  <c r="S920"/>
  <c r="S925"/>
  <c r="T931"/>
  <c r="S938"/>
  <c r="T943"/>
  <c r="S953"/>
  <c r="S960"/>
  <c r="S975"/>
  <c r="T975"/>
  <c r="H1019"/>
  <c r="F1019"/>
  <c r="F1064"/>
  <c r="X1079"/>
  <c r="F1079"/>
  <c r="S1096"/>
  <c r="T1100"/>
  <c r="AB1100"/>
  <c r="H1108"/>
  <c r="T1115"/>
  <c r="AB1115"/>
  <c r="T1154"/>
  <c r="AB1154"/>
  <c r="S1154"/>
  <c r="AB1230"/>
  <c r="X1230"/>
  <c r="AB1317"/>
  <c r="H1317"/>
  <c r="AB1349"/>
  <c r="R1349"/>
  <c r="J1366"/>
  <c r="R1366"/>
  <c r="H1366"/>
  <c r="AB1382"/>
  <c r="R1382"/>
  <c r="R1503"/>
  <c r="F1503"/>
  <c r="AB832"/>
  <c r="S886"/>
  <c r="AB983"/>
  <c r="AB1031"/>
  <c r="T1031"/>
  <c r="AB1103"/>
  <c r="T1103"/>
  <c r="H1124"/>
  <c r="F1124"/>
  <c r="T1138"/>
  <c r="S1138"/>
  <c r="H1154"/>
  <c r="X1154"/>
  <c r="AB606"/>
  <c r="AB619"/>
  <c r="S644"/>
  <c r="AB659"/>
  <c r="AB668"/>
  <c r="T689"/>
  <c r="S700"/>
  <c r="AB705"/>
  <c r="F709"/>
  <c r="S718"/>
  <c r="AB729"/>
  <c r="S731"/>
  <c r="S734"/>
  <c r="AB741"/>
  <c r="T755"/>
  <c r="T757"/>
  <c r="AB779"/>
  <c r="X806"/>
  <c r="AB830"/>
  <c r="AB878"/>
  <c r="AB887"/>
  <c r="AB896"/>
  <c r="S901"/>
  <c r="T923"/>
  <c r="F937"/>
  <c r="AB941"/>
  <c r="X988"/>
  <c r="AB1035"/>
  <c r="T1035"/>
  <c r="S1088"/>
  <c r="X1091"/>
  <c r="S1115"/>
  <c r="J1274"/>
  <c r="I1274"/>
  <c r="T1414"/>
  <c r="AB1414"/>
  <c r="S1414"/>
  <c r="AB1051"/>
  <c r="AB1071"/>
  <c r="AB1159"/>
  <c r="AB1161"/>
  <c r="AB1167"/>
  <c r="S1183"/>
  <c r="AB1209"/>
  <c r="AB1220"/>
  <c r="AB1223"/>
  <c r="I1234"/>
  <c r="J1242"/>
  <c r="T1246"/>
  <c r="T1277"/>
  <c r="AB1310"/>
  <c r="AB1359"/>
  <c r="AB1362"/>
  <c r="AB1373"/>
  <c r="AB1472"/>
  <c r="F1494"/>
  <c r="X1494"/>
  <c r="J1536"/>
  <c r="I1536"/>
  <c r="AB1551"/>
  <c r="T1625"/>
  <c r="S1625"/>
  <c r="X1658"/>
  <c r="F1658"/>
  <c r="I1886"/>
  <c r="J1886"/>
  <c r="S1175"/>
  <c r="T1385"/>
  <c r="S1385"/>
  <c r="T1816"/>
  <c r="S1816"/>
  <c r="F1965"/>
  <c r="S1016"/>
  <c r="S1029"/>
  <c r="S1051"/>
  <c r="S1060"/>
  <c r="S1068"/>
  <c r="S1073"/>
  <c r="AB1087"/>
  <c r="S1128"/>
  <c r="AB1142"/>
  <c r="R1145"/>
  <c r="X1158"/>
  <c r="I1163"/>
  <c r="AB1204"/>
  <c r="AB1234"/>
  <c r="I1239"/>
  <c r="AB1242"/>
  <c r="T1254"/>
  <c r="S1259"/>
  <c r="S1270"/>
  <c r="S1272"/>
  <c r="S1275"/>
  <c r="T1292"/>
  <c r="AB1302"/>
  <c r="S1305"/>
  <c r="S1310"/>
  <c r="S1320"/>
  <c r="AB1341"/>
  <c r="S1344"/>
  <c r="S1347"/>
  <c r="J1352"/>
  <c r="S1359"/>
  <c r="T1403"/>
  <c r="T1406"/>
  <c r="AB1406"/>
  <c r="H1408"/>
  <c r="S1416"/>
  <c r="T1427"/>
  <c r="S1451"/>
  <c r="T1451"/>
  <c r="T1456"/>
  <c r="AB1456"/>
  <c r="J1492"/>
  <c r="H1492"/>
  <c r="I1504"/>
  <c r="H1504"/>
  <c r="T1510"/>
  <c r="S1510"/>
  <c r="H1520"/>
  <c r="T1534"/>
  <c r="S1534"/>
  <c r="T1542"/>
  <c r="S1542"/>
  <c r="AB1772"/>
  <c r="S1772"/>
  <c r="R1914"/>
  <c r="J1914"/>
  <c r="I1914"/>
  <c r="X1914"/>
  <c r="AB1920"/>
  <c r="S1920"/>
  <c r="S2023"/>
  <c r="T2023"/>
  <c r="AB1047"/>
  <c r="T1051"/>
  <c r="AB1128"/>
  <c r="T1174"/>
  <c r="AB1191"/>
  <c r="S1206"/>
  <c r="X1242"/>
  <c r="S1249"/>
  <c r="S1266"/>
  <c r="S1269"/>
  <c r="T1270"/>
  <c r="AB1278"/>
  <c r="AB1297"/>
  <c r="J1310"/>
  <c r="T1313"/>
  <c r="S1329"/>
  <c r="AB1345"/>
  <c r="S1367"/>
  <c r="I1403"/>
  <c r="H1403"/>
  <c r="T1419"/>
  <c r="R1447"/>
  <c r="X1447"/>
  <c r="H1468"/>
  <c r="AB1487"/>
  <c r="R1489"/>
  <c r="S1492"/>
  <c r="T1498"/>
  <c r="S1504"/>
  <c r="AB1508"/>
  <c r="T1508"/>
  <c r="J1520"/>
  <c r="S1528"/>
  <c r="S1561"/>
  <c r="AB1575"/>
  <c r="T1640"/>
  <c r="S1640"/>
  <c r="AB1713"/>
  <c r="F1713"/>
  <c r="R1749"/>
  <c r="H1749"/>
  <c r="J1749"/>
  <c r="R1871"/>
  <c r="H1871"/>
  <c r="H1934"/>
  <c r="I1934"/>
  <c r="I1937"/>
  <c r="AB1937"/>
  <c r="AB2009"/>
  <c r="T2307"/>
  <c r="S2307"/>
  <c r="AB2378"/>
  <c r="H2378"/>
  <c r="AB1064"/>
  <c r="AB1099"/>
  <c r="AB1119"/>
  <c r="AB1222"/>
  <c r="F1242"/>
  <c r="AB1250"/>
  <c r="F1302"/>
  <c r="H1305"/>
  <c r="AB1330"/>
  <c r="F1341"/>
  <c r="AB1370"/>
  <c r="T1448"/>
  <c r="S1448"/>
  <c r="R1451"/>
  <c r="I1508"/>
  <c r="X1508"/>
  <c r="T1528"/>
  <c r="AB1536"/>
  <c r="S1553"/>
  <c r="T1553"/>
  <c r="AB1558"/>
  <c r="T1605"/>
  <c r="S1605"/>
  <c r="AB1630"/>
  <c r="AB1637"/>
  <c r="AB1677"/>
  <c r="X1677"/>
  <c r="T1779"/>
  <c r="S1779"/>
  <c r="AB1848"/>
  <c r="T1848"/>
  <c r="R1954"/>
  <c r="X1954"/>
  <c r="I1954"/>
  <c r="J1954"/>
  <c r="T1957"/>
  <c r="AB1957"/>
  <c r="I2034"/>
  <c r="R2034"/>
  <c r="H2034"/>
  <c r="F2034"/>
  <c r="X2034"/>
  <c r="J2034"/>
  <c r="T2203"/>
  <c r="S2203"/>
  <c r="AB2233"/>
  <c r="T2233"/>
  <c r="S2233"/>
  <c r="AB1206"/>
  <c r="S1274"/>
  <c r="J1521"/>
  <c r="R1521"/>
  <c r="X1634"/>
  <c r="F1634"/>
  <c r="S1657"/>
  <c r="T1657"/>
  <c r="X1674"/>
  <c r="F1674"/>
  <c r="S1717"/>
  <c r="T1717"/>
  <c r="AB1732"/>
  <c r="R1732"/>
  <c r="I1844"/>
  <c r="F1924"/>
  <c r="S2069"/>
  <c r="T2069"/>
  <c r="S984"/>
  <c r="AB991"/>
  <c r="S1004"/>
  <c r="S1017"/>
  <c r="S1028"/>
  <c r="S1036"/>
  <c r="S1039"/>
  <c r="S1041"/>
  <c r="S1044"/>
  <c r="T1059"/>
  <c r="S1061"/>
  <c r="S1079"/>
  <c r="AB1144"/>
  <c r="AB1151"/>
  <c r="S1153"/>
  <c r="AB1170"/>
  <c r="AB1214"/>
  <c r="S1215"/>
  <c r="S1225"/>
  <c r="X1234"/>
  <c r="H1242"/>
  <c r="I1243"/>
  <c r="S1247"/>
  <c r="S1250"/>
  <c r="T1274"/>
  <c r="S1278"/>
  <c r="AB1298"/>
  <c r="I1302"/>
  <c r="AB1306"/>
  <c r="S1330"/>
  <c r="S1341"/>
  <c r="AB1346"/>
  <c r="AB1379"/>
  <c r="AB1390"/>
  <c r="AB1394"/>
  <c r="AB1451"/>
  <c r="H1467"/>
  <c r="F1467"/>
  <c r="AB1488"/>
  <c r="X1496"/>
  <c r="S1508"/>
  <c r="J1516"/>
  <c r="AB1519"/>
  <c r="T1535"/>
  <c r="T1602"/>
  <c r="AB1602"/>
  <c r="H1634"/>
  <c r="T1664"/>
  <c r="S1664"/>
  <c r="I1674"/>
  <c r="S1762"/>
  <c r="T1762"/>
  <c r="T1835"/>
  <c r="S1835"/>
  <c r="I2037"/>
  <c r="F2037"/>
  <c r="AB1611"/>
  <c r="AB1615"/>
  <c r="AB1682"/>
  <c r="T1688"/>
  <c r="S1716"/>
  <c r="AB1718"/>
  <c r="T1728"/>
  <c r="AB1734"/>
  <c r="AB1742"/>
  <c r="S1756"/>
  <c r="J1759"/>
  <c r="AB1764"/>
  <c r="S1771"/>
  <c r="AB1788"/>
  <c r="S1820"/>
  <c r="S1836"/>
  <c r="S1847"/>
  <c r="S1885"/>
  <c r="H1895"/>
  <c r="S1904"/>
  <c r="S1924"/>
  <c r="T1951"/>
  <c r="J1986"/>
  <c r="I1986"/>
  <c r="F1989"/>
  <c r="I2006"/>
  <c r="J2006"/>
  <c r="F2006"/>
  <c r="X2006"/>
  <c r="F2050"/>
  <c r="X2062"/>
  <c r="R2062"/>
  <c r="J2062"/>
  <c r="H2062"/>
  <c r="F2181"/>
  <c r="F2254"/>
  <c r="X2347"/>
  <c r="J2347"/>
  <c r="F2347"/>
  <c r="AB1657"/>
  <c r="X1693"/>
  <c r="T1740"/>
  <c r="AB1743"/>
  <c r="AB1816"/>
  <c r="I2018"/>
  <c r="R2018"/>
  <c r="S2249"/>
  <c r="AB2249"/>
  <c r="T2249"/>
  <c r="T2339"/>
  <c r="S2339"/>
  <c r="S2376"/>
  <c r="AB2376"/>
  <c r="AB2398"/>
  <c r="AB1548"/>
  <c r="AB1550"/>
  <c r="AB1599"/>
  <c r="AB1633"/>
  <c r="AB1634"/>
  <c r="AB1674"/>
  <c r="AB1868"/>
  <c r="S1871"/>
  <c r="X1874"/>
  <c r="AB1877"/>
  <c r="S1900"/>
  <c r="X1910"/>
  <c r="AB1933"/>
  <c r="X1950"/>
  <c r="T2007"/>
  <c r="S2007"/>
  <c r="T2045"/>
  <c r="AB2045"/>
  <c r="X2182"/>
  <c r="F2182"/>
  <c r="I2182"/>
  <c r="H2182"/>
  <c r="S2349"/>
  <c r="T2349"/>
  <c r="R2450"/>
  <c r="X2450"/>
  <c r="AB1520"/>
  <c r="AB1587"/>
  <c r="AB1617"/>
  <c r="AB1622"/>
  <c r="F1657"/>
  <c r="S1668"/>
  <c r="I1670"/>
  <c r="AB1680"/>
  <c r="F1682"/>
  <c r="S1692"/>
  <c r="S1708"/>
  <c r="AB1758"/>
  <c r="T1770"/>
  <c r="AB1786"/>
  <c r="S1819"/>
  <c r="H1821"/>
  <c r="T1823"/>
  <c r="AB1857"/>
  <c r="AB1872"/>
  <c r="S1877"/>
  <c r="S1884"/>
  <c r="S1908"/>
  <c r="S1928"/>
  <c r="AB1931"/>
  <c r="AB1934"/>
  <c r="I1969"/>
  <c r="F1976"/>
  <c r="T2017"/>
  <c r="AB2017"/>
  <c r="J2450"/>
  <c r="AB1567"/>
  <c r="AB1603"/>
  <c r="F1750"/>
  <c r="S1775"/>
  <c r="AB1784"/>
  <c r="AB1819"/>
  <c r="I1833"/>
  <c r="AB1895"/>
  <c r="R1950"/>
  <c r="J1950"/>
  <c r="F2078"/>
  <c r="T2082"/>
  <c r="AB2082"/>
  <c r="I2204"/>
  <c r="R2204"/>
  <c r="J2204"/>
  <c r="T2302"/>
  <c r="S2302"/>
  <c r="R2466"/>
  <c r="F2466"/>
  <c r="AB1775"/>
  <c r="J1970"/>
  <c r="H1970"/>
  <c r="T1981"/>
  <c r="AB1981"/>
  <c r="T2043"/>
  <c r="S2043"/>
  <c r="T2053"/>
  <c r="AB2053"/>
  <c r="S2053"/>
  <c r="F2321"/>
  <c r="R2321"/>
  <c r="X2321"/>
  <c r="R2337"/>
  <c r="F2337"/>
  <c r="R2370"/>
  <c r="J2370"/>
  <c r="I2370"/>
  <c r="X2370"/>
  <c r="AB1828"/>
  <c r="S1831"/>
  <c r="AB1861"/>
  <c r="R1887"/>
  <c r="S2015"/>
  <c r="S2028"/>
  <c r="T2032"/>
  <c r="S2032"/>
  <c r="I2242"/>
  <c r="R2242"/>
  <c r="J2242"/>
  <c r="H2242"/>
  <c r="F2242"/>
  <c r="X2242"/>
  <c r="I2270"/>
  <c r="H2270"/>
  <c r="F2353"/>
  <c r="R2353"/>
  <c r="X2353"/>
  <c r="S2368"/>
  <c r="AB2368"/>
  <c r="T2447"/>
  <c r="AB2447"/>
  <c r="AB1960"/>
  <c r="AB1983"/>
  <c r="AB2001"/>
  <c r="AB2005"/>
  <c r="AB2019"/>
  <c r="AB2025"/>
  <c r="T2031"/>
  <c r="S2055"/>
  <c r="J2070"/>
  <c r="AB2091"/>
  <c r="AB2099"/>
  <c r="S2101"/>
  <c r="S2113"/>
  <c r="T2134"/>
  <c r="AB2142"/>
  <c r="AB2155"/>
  <c r="AB2159"/>
  <c r="AB2191"/>
  <c r="AB2203"/>
  <c r="J2207"/>
  <c r="AB2223"/>
  <c r="AB2307"/>
  <c r="S2323"/>
  <c r="S2326"/>
  <c r="AB2330"/>
  <c r="J2386"/>
  <c r="AB2390"/>
  <c r="H2410"/>
  <c r="T2413"/>
  <c r="AB2418"/>
  <c r="R2430"/>
  <c r="S2448"/>
  <c r="AB2453"/>
  <c r="T2458"/>
  <c r="T2460"/>
  <c r="H2469"/>
  <c r="I2471"/>
  <c r="T2294"/>
  <c r="J2471"/>
  <c r="AB1963"/>
  <c r="AB1996"/>
  <c r="AB2013"/>
  <c r="AB2051"/>
  <c r="AB2094"/>
  <c r="AB2100"/>
  <c r="S2120"/>
  <c r="AB2154"/>
  <c r="T2182"/>
  <c r="T2186"/>
  <c r="H2191"/>
  <c r="S2227"/>
  <c r="R2236"/>
  <c r="T2271"/>
  <c r="F2274"/>
  <c r="S2289"/>
  <c r="AB2294"/>
  <c r="S2315"/>
  <c r="AB2318"/>
  <c r="AB2326"/>
  <c r="I2335"/>
  <c r="I2339"/>
  <c r="AB2352"/>
  <c r="AB2385"/>
  <c r="AB2386"/>
  <c r="AB2406"/>
  <c r="AB2414"/>
  <c r="AB2419"/>
  <c r="X2433"/>
  <c r="AB2436"/>
  <c r="S2076"/>
  <c r="S2097"/>
  <c r="T2138"/>
  <c r="T2154"/>
  <c r="T2156"/>
  <c r="S2169"/>
  <c r="I2191"/>
  <c r="S2217"/>
  <c r="S2219"/>
  <c r="S2247"/>
  <c r="T2253"/>
  <c r="I2279"/>
  <c r="S2305"/>
  <c r="S2318"/>
  <c r="S2331"/>
  <c r="S2389"/>
  <c r="S2404"/>
  <c r="T2406"/>
  <c r="S2409"/>
  <c r="T2414"/>
  <c r="T2417"/>
  <c r="T2426"/>
  <c r="S2429"/>
  <c r="T2442"/>
  <c r="T2451"/>
  <c r="J2454"/>
  <c r="S2461"/>
  <c r="T2485"/>
  <c r="AB1944"/>
  <c r="AB1956"/>
  <c r="AB1965"/>
  <c r="AB1973"/>
  <c r="T1979"/>
  <c r="X1998"/>
  <c r="H2002"/>
  <c r="AB2012"/>
  <c r="AB2041"/>
  <c r="T2051"/>
  <c r="AB2054"/>
  <c r="T2061"/>
  <c r="AB2065"/>
  <c r="T2067"/>
  <c r="S2073"/>
  <c r="AB2089"/>
  <c r="S2100"/>
  <c r="T2133"/>
  <c r="T2141"/>
  <c r="AB2146"/>
  <c r="J2191"/>
  <c r="AB2207"/>
  <c r="T2219"/>
  <c r="J2258"/>
  <c r="J2279"/>
  <c r="AB2286"/>
  <c r="AB2287"/>
  <c r="F2334"/>
  <c r="T2352"/>
  <c r="AB2426"/>
  <c r="S2459"/>
  <c r="H2463"/>
  <c r="T2489"/>
  <c r="I2492"/>
  <c r="AB2138"/>
  <c r="H2196"/>
  <c r="AB2253"/>
  <c r="AB2279"/>
  <c r="S1984"/>
  <c r="AB2033"/>
  <c r="AB2087"/>
  <c r="AB2104"/>
  <c r="AB2131"/>
  <c r="T2152"/>
  <c r="H2155"/>
  <c r="AB2170"/>
  <c r="I2183"/>
  <c r="J2187"/>
  <c r="I2199"/>
  <c r="H2207"/>
  <c r="R2212"/>
  <c r="S2215"/>
  <c r="AB2229"/>
  <c r="J2246"/>
  <c r="AB2280"/>
  <c r="AB2295"/>
  <c r="S2330"/>
  <c r="AB2334"/>
  <c r="AB2338"/>
  <c r="H2361"/>
  <c r="H2379"/>
  <c r="I2387"/>
  <c r="I2402"/>
  <c r="AB2437"/>
  <c r="S2463"/>
  <c r="T2466"/>
  <c r="AB2473"/>
  <c r="R58"/>
  <c r="I58"/>
  <c r="X58"/>
  <c r="R70"/>
  <c r="X70"/>
  <c r="I70"/>
  <c r="F106"/>
  <c r="R106"/>
  <c r="R130"/>
  <c r="F130"/>
  <c r="F166"/>
  <c r="R166"/>
  <c r="X166"/>
  <c r="H192"/>
  <c r="F192"/>
  <c r="X192"/>
  <c r="R192"/>
  <c r="I192"/>
  <c r="J192"/>
  <c r="H64"/>
  <c r="R64"/>
  <c r="J64"/>
  <c r="X64"/>
  <c r="I64"/>
  <c r="F64"/>
  <c r="H19"/>
  <c r="R19"/>
  <c r="J19"/>
  <c r="X19"/>
  <c r="H136"/>
  <c r="R136"/>
  <c r="J136"/>
  <c r="I136"/>
  <c r="X136"/>
  <c r="F136"/>
  <c r="X190"/>
  <c r="F190"/>
  <c r="H224"/>
  <c r="X224"/>
  <c r="R224"/>
  <c r="F224"/>
  <c r="J224"/>
  <c r="I224"/>
  <c r="R38"/>
  <c r="X38"/>
  <c r="I38"/>
  <c r="H140"/>
  <c r="R140"/>
  <c r="J140"/>
  <c r="F140"/>
  <c r="I140"/>
  <c r="X140"/>
  <c r="F174"/>
  <c r="X174"/>
  <c r="R174"/>
  <c r="H180"/>
  <c r="F180"/>
  <c r="X180"/>
  <c r="I180"/>
  <c r="R180"/>
  <c r="J180"/>
  <c r="R238"/>
  <c r="F238"/>
  <c r="H244"/>
  <c r="I244"/>
  <c r="X244"/>
  <c r="F244"/>
  <c r="R244"/>
  <c r="J244"/>
  <c r="H256"/>
  <c r="X256"/>
  <c r="R256"/>
  <c r="J256"/>
  <c r="I256"/>
  <c r="F256"/>
  <c r="F170"/>
  <c r="R170"/>
  <c r="R90"/>
  <c r="I90"/>
  <c r="X90"/>
  <c r="H96"/>
  <c r="R96"/>
  <c r="J96"/>
  <c r="X96"/>
  <c r="I96"/>
  <c r="F96"/>
  <c r="H132"/>
  <c r="F132"/>
  <c r="R132"/>
  <c r="J132"/>
  <c r="I132"/>
  <c r="X132"/>
  <c r="H156"/>
  <c r="X156"/>
  <c r="R156"/>
  <c r="J156"/>
  <c r="I156"/>
  <c r="F156"/>
  <c r="I370"/>
  <c r="R370"/>
  <c r="J370"/>
  <c r="H370"/>
  <c r="F370"/>
  <c r="H26"/>
  <c r="X26"/>
  <c r="R26"/>
  <c r="J26"/>
  <c r="H80"/>
  <c r="R80"/>
  <c r="J80"/>
  <c r="I80"/>
  <c r="F80"/>
  <c r="X80"/>
  <c r="H48"/>
  <c r="R48"/>
  <c r="J48"/>
  <c r="X48"/>
  <c r="I48"/>
  <c r="F48"/>
  <c r="R74"/>
  <c r="I74"/>
  <c r="X74"/>
  <c r="R86"/>
  <c r="X86"/>
  <c r="I86"/>
  <c r="X126"/>
  <c r="F126"/>
  <c r="H196"/>
  <c r="R196"/>
  <c r="J196"/>
  <c r="I196"/>
  <c r="F196"/>
  <c r="X196"/>
  <c r="H128"/>
  <c r="F128"/>
  <c r="X128"/>
  <c r="I128"/>
  <c r="R128"/>
  <c r="J128"/>
  <c r="H21"/>
  <c r="J21"/>
  <c r="R54"/>
  <c r="X54"/>
  <c r="I54"/>
  <c r="F102"/>
  <c r="R102"/>
  <c r="X102"/>
  <c r="R194"/>
  <c r="F194"/>
  <c r="H220"/>
  <c r="R220"/>
  <c r="J220"/>
  <c r="F220"/>
  <c r="I220"/>
  <c r="X220"/>
  <c r="R226"/>
  <c r="F226"/>
  <c r="X226"/>
  <c r="R334"/>
  <c r="J334"/>
  <c r="H334"/>
  <c r="F334"/>
  <c r="X334"/>
  <c r="H30"/>
  <c r="J30"/>
  <c r="X30"/>
  <c r="I30"/>
  <c r="F30"/>
  <c r="F110"/>
  <c r="X110"/>
  <c r="R110"/>
  <c r="H152"/>
  <c r="R152"/>
  <c r="J152"/>
  <c r="I152"/>
  <c r="X152"/>
  <c r="F152"/>
  <c r="H200"/>
  <c r="R200"/>
  <c r="J200"/>
  <c r="I200"/>
  <c r="X200"/>
  <c r="F200"/>
  <c r="R246"/>
  <c r="F246"/>
  <c r="J28"/>
  <c r="I34"/>
  <c r="R36"/>
  <c r="I50"/>
  <c r="R52"/>
  <c r="I66"/>
  <c r="I82"/>
  <c r="AB137"/>
  <c r="AB153"/>
  <c r="AB157"/>
  <c r="R176"/>
  <c r="AB201"/>
  <c r="AB208"/>
  <c r="R228"/>
  <c r="H264"/>
  <c r="R264"/>
  <c r="J264"/>
  <c r="F264"/>
  <c r="R286"/>
  <c r="F286"/>
  <c r="X286"/>
  <c r="H292"/>
  <c r="F292"/>
  <c r="X292"/>
  <c r="R292"/>
  <c r="J318"/>
  <c r="H318"/>
  <c r="F318"/>
  <c r="I344"/>
  <c r="F344"/>
  <c r="R357"/>
  <c r="F357"/>
  <c r="X401"/>
  <c r="R401"/>
  <c r="I401"/>
  <c r="I434"/>
  <c r="R434"/>
  <c r="J434"/>
  <c r="H434"/>
  <c r="X441"/>
  <c r="R441"/>
  <c r="I441"/>
  <c r="H441"/>
  <c r="X445"/>
  <c r="I445"/>
  <c r="H445"/>
  <c r="F445"/>
  <c r="AB452"/>
  <c r="I454"/>
  <c r="R454"/>
  <c r="J454"/>
  <c r="F454"/>
  <c r="X454"/>
  <c r="J489"/>
  <c r="H489"/>
  <c r="R489"/>
  <c r="X545"/>
  <c r="J545"/>
  <c r="H545"/>
  <c r="F545"/>
  <c r="R690"/>
  <c r="J690"/>
  <c r="H690"/>
  <c r="R696"/>
  <c r="H696"/>
  <c r="R701"/>
  <c r="H701"/>
  <c r="I31"/>
  <c r="I44"/>
  <c r="H75"/>
  <c r="AB219"/>
  <c r="AB251"/>
  <c r="H252"/>
  <c r="J252"/>
  <c r="AB255"/>
  <c r="AB267"/>
  <c r="I292"/>
  <c r="J326"/>
  <c r="H326"/>
  <c r="F326"/>
  <c r="AB360"/>
  <c r="I366"/>
  <c r="J366"/>
  <c r="H366"/>
  <c r="F366"/>
  <c r="I386"/>
  <c r="R386"/>
  <c r="J386"/>
  <c r="H386"/>
  <c r="F386"/>
  <c r="X386"/>
  <c r="H401"/>
  <c r="I418"/>
  <c r="R418"/>
  <c r="J418"/>
  <c r="H418"/>
  <c r="X425"/>
  <c r="R425"/>
  <c r="I425"/>
  <c r="H425"/>
  <c r="X429"/>
  <c r="I429"/>
  <c r="H429"/>
  <c r="F429"/>
  <c r="F434"/>
  <c r="X617"/>
  <c r="R617"/>
  <c r="J617"/>
  <c r="F617"/>
  <c r="AB304"/>
  <c r="I338"/>
  <c r="R338"/>
  <c r="J338"/>
  <c r="H338"/>
  <c r="F338"/>
  <c r="I394"/>
  <c r="R394"/>
  <c r="J394"/>
  <c r="H394"/>
  <c r="F394"/>
  <c r="X394"/>
  <c r="R39"/>
  <c r="H43"/>
  <c r="H59"/>
  <c r="X42"/>
  <c r="J44"/>
  <c r="X52"/>
  <c r="I59"/>
  <c r="J60"/>
  <c r="I75"/>
  <c r="J76"/>
  <c r="I91"/>
  <c r="J92"/>
  <c r="AB115"/>
  <c r="AB127"/>
  <c r="H139"/>
  <c r="J144"/>
  <c r="H155"/>
  <c r="X176"/>
  <c r="AB179"/>
  <c r="AB191"/>
  <c r="H232"/>
  <c r="R232"/>
  <c r="X260"/>
  <c r="J292"/>
  <c r="H296"/>
  <c r="I296"/>
  <c r="F296"/>
  <c r="X296"/>
  <c r="AB312"/>
  <c r="R322"/>
  <c r="J322"/>
  <c r="H322"/>
  <c r="AB327"/>
  <c r="I345"/>
  <c r="R345"/>
  <c r="H345"/>
  <c r="F345"/>
  <c r="I350"/>
  <c r="R350"/>
  <c r="J350"/>
  <c r="H350"/>
  <c r="F350"/>
  <c r="R353"/>
  <c r="I353"/>
  <c r="I377"/>
  <c r="R377"/>
  <c r="F377"/>
  <c r="AB392"/>
  <c r="X397"/>
  <c r="H397"/>
  <c r="F397"/>
  <c r="I406"/>
  <c r="J406"/>
  <c r="H406"/>
  <c r="F406"/>
  <c r="X406"/>
  <c r="X418"/>
  <c r="F425"/>
  <c r="I442"/>
  <c r="R442"/>
  <c r="J442"/>
  <c r="H442"/>
  <c r="R513"/>
  <c r="H513"/>
  <c r="R529"/>
  <c r="H529"/>
  <c r="X657"/>
  <c r="R657"/>
  <c r="F657"/>
  <c r="AB864"/>
  <c r="J864"/>
  <c r="T1000"/>
  <c r="S1000"/>
  <c r="AB1000"/>
  <c r="H216"/>
  <c r="I216"/>
  <c r="X216"/>
  <c r="AB287"/>
  <c r="I346"/>
  <c r="J346"/>
  <c r="H346"/>
  <c r="F346"/>
  <c r="X346"/>
  <c r="I378"/>
  <c r="J378"/>
  <c r="H378"/>
  <c r="F378"/>
  <c r="X378"/>
  <c r="X405"/>
  <c r="I405"/>
  <c r="H405"/>
  <c r="F405"/>
  <c r="I422"/>
  <c r="J422"/>
  <c r="H422"/>
  <c r="F422"/>
  <c r="X422"/>
  <c r="R55"/>
  <c r="X23"/>
  <c r="AB25"/>
  <c r="X36"/>
  <c r="I43"/>
  <c r="AB22"/>
  <c r="F23"/>
  <c r="I24"/>
  <c r="H32"/>
  <c r="F36"/>
  <c r="I42"/>
  <c r="R44"/>
  <c r="H47"/>
  <c r="F52"/>
  <c r="R60"/>
  <c r="H63"/>
  <c r="R76"/>
  <c r="H79"/>
  <c r="R92"/>
  <c r="H95"/>
  <c r="AB105"/>
  <c r="X108"/>
  <c r="AB121"/>
  <c r="AB125"/>
  <c r="X134"/>
  <c r="AB143"/>
  <c r="R144"/>
  <c r="X163"/>
  <c r="X164"/>
  <c r="AB169"/>
  <c r="F176"/>
  <c r="AB185"/>
  <c r="AB189"/>
  <c r="AB203"/>
  <c r="AB211"/>
  <c r="AB223"/>
  <c r="X228"/>
  <c r="J258"/>
  <c r="F260"/>
  <c r="H268"/>
  <c r="J268"/>
  <c r="I268"/>
  <c r="R270"/>
  <c r="F270"/>
  <c r="X270"/>
  <c r="R282"/>
  <c r="F282"/>
  <c r="H288"/>
  <c r="R288"/>
  <c r="J288"/>
  <c r="I288"/>
  <c r="AB291"/>
  <c r="J301"/>
  <c r="I301"/>
  <c r="H301"/>
  <c r="AB334"/>
  <c r="H353"/>
  <c r="AB380"/>
  <c r="I397"/>
  <c r="I402"/>
  <c r="R402"/>
  <c r="J402"/>
  <c r="H402"/>
  <c r="R406"/>
  <c r="X409"/>
  <c r="R409"/>
  <c r="I409"/>
  <c r="H409"/>
  <c r="X413"/>
  <c r="I413"/>
  <c r="H413"/>
  <c r="F413"/>
  <c r="F418"/>
  <c r="I430"/>
  <c r="J430"/>
  <c r="H430"/>
  <c r="F430"/>
  <c r="X430"/>
  <c r="X442"/>
  <c r="I446"/>
  <c r="R446"/>
  <c r="J446"/>
  <c r="H446"/>
  <c r="F446"/>
  <c r="X446"/>
  <c r="AB468"/>
  <c r="AB474"/>
  <c r="AB526"/>
  <c r="R603"/>
  <c r="F603"/>
  <c r="J639"/>
  <c r="R639"/>
  <c r="F639"/>
  <c r="H841"/>
  <c r="J841"/>
  <c r="AB263"/>
  <c r="I95"/>
  <c r="F108"/>
  <c r="AB131"/>
  <c r="F134"/>
  <c r="F138"/>
  <c r="AB139"/>
  <c r="X142"/>
  <c r="X158"/>
  <c r="F164"/>
  <c r="AB195"/>
  <c r="F202"/>
  <c r="F210"/>
  <c r="F216"/>
  <c r="F228"/>
  <c r="F250"/>
  <c r="X252"/>
  <c r="X264"/>
  <c r="H280"/>
  <c r="J280"/>
  <c r="I280"/>
  <c r="F280"/>
  <c r="X280"/>
  <c r="AB303"/>
  <c r="AB320"/>
  <c r="I342"/>
  <c r="R342"/>
  <c r="J342"/>
  <c r="H342"/>
  <c r="AB346"/>
  <c r="AB378"/>
  <c r="I382"/>
  <c r="R382"/>
  <c r="J382"/>
  <c r="H382"/>
  <c r="F382"/>
  <c r="X382"/>
  <c r="I426"/>
  <c r="R426"/>
  <c r="J426"/>
  <c r="H426"/>
  <c r="X433"/>
  <c r="R433"/>
  <c r="I433"/>
  <c r="H433"/>
  <c r="X437"/>
  <c r="I437"/>
  <c r="H437"/>
  <c r="F437"/>
  <c r="R453"/>
  <c r="I453"/>
  <c r="H453"/>
  <c r="R757"/>
  <c r="I757"/>
  <c r="F757"/>
  <c r="X757"/>
  <c r="R314"/>
  <c r="J314"/>
  <c r="H314"/>
  <c r="I32"/>
  <c r="X46"/>
  <c r="I47"/>
  <c r="X62"/>
  <c r="I63"/>
  <c r="X78"/>
  <c r="I79"/>
  <c r="I23"/>
  <c r="I36"/>
  <c r="I46"/>
  <c r="I52"/>
  <c r="F56"/>
  <c r="I62"/>
  <c r="F72"/>
  <c r="I78"/>
  <c r="I94"/>
  <c r="F98"/>
  <c r="F104"/>
  <c r="X107"/>
  <c r="F120"/>
  <c r="F124"/>
  <c r="AB135"/>
  <c r="AB151"/>
  <c r="AB155"/>
  <c r="F158"/>
  <c r="F162"/>
  <c r="F168"/>
  <c r="I176"/>
  <c r="F184"/>
  <c r="AB199"/>
  <c r="AB220"/>
  <c r="I228"/>
  <c r="AB235"/>
  <c r="X242"/>
  <c r="AB243"/>
  <c r="F252"/>
  <c r="R254"/>
  <c r="F254"/>
  <c r="AB256"/>
  <c r="AB271"/>
  <c r="H272"/>
  <c r="X272"/>
  <c r="R272"/>
  <c r="J272"/>
  <c r="J310"/>
  <c r="H310"/>
  <c r="F310"/>
  <c r="R330"/>
  <c r="J330"/>
  <c r="H330"/>
  <c r="I354"/>
  <c r="R354"/>
  <c r="J354"/>
  <c r="H354"/>
  <c r="R361"/>
  <c r="R365"/>
  <c r="F365"/>
  <c r="X393"/>
  <c r="R393"/>
  <c r="I393"/>
  <c r="H393"/>
  <c r="F393"/>
  <c r="I414"/>
  <c r="J414"/>
  <c r="H414"/>
  <c r="F414"/>
  <c r="X414"/>
  <c r="X426"/>
  <c r="F433"/>
  <c r="F453"/>
  <c r="X508"/>
  <c r="H508"/>
  <c r="H520"/>
  <c r="X520"/>
  <c r="F520"/>
  <c r="R563"/>
  <c r="F563"/>
  <c r="J635"/>
  <c r="R635"/>
  <c r="F635"/>
  <c r="I723"/>
  <c r="F723"/>
  <c r="X723"/>
  <c r="I739"/>
  <c r="F739"/>
  <c r="X739"/>
  <c r="AB319"/>
  <c r="J23"/>
  <c r="AB31"/>
  <c r="J36"/>
  <c r="X50"/>
  <c r="J52"/>
  <c r="X66"/>
  <c r="X82"/>
  <c r="X92"/>
  <c r="R98"/>
  <c r="H107"/>
  <c r="I108"/>
  <c r="R142"/>
  <c r="X144"/>
  <c r="AB159"/>
  <c r="R162"/>
  <c r="I164"/>
  <c r="I172"/>
  <c r="J176"/>
  <c r="J216"/>
  <c r="AB224"/>
  <c r="J228"/>
  <c r="F230"/>
  <c r="F242"/>
  <c r="AB244"/>
  <c r="H260"/>
  <c r="I260"/>
  <c r="I264"/>
  <c r="R266"/>
  <c r="F266"/>
  <c r="R306"/>
  <c r="J306"/>
  <c r="H306"/>
  <c r="AB311"/>
  <c r="R318"/>
  <c r="AB328"/>
  <c r="F342"/>
  <c r="R346"/>
  <c r="I374"/>
  <c r="R374"/>
  <c r="J374"/>
  <c r="H374"/>
  <c r="F374"/>
  <c r="R378"/>
  <c r="X385"/>
  <c r="R385"/>
  <c r="I385"/>
  <c r="H385"/>
  <c r="F385"/>
  <c r="I398"/>
  <c r="H398"/>
  <c r="F398"/>
  <c r="X398"/>
  <c r="I410"/>
  <c r="R410"/>
  <c r="J410"/>
  <c r="H410"/>
  <c r="X417"/>
  <c r="R417"/>
  <c r="I417"/>
  <c r="H417"/>
  <c r="X421"/>
  <c r="I421"/>
  <c r="H421"/>
  <c r="F421"/>
  <c r="F426"/>
  <c r="I438"/>
  <c r="J438"/>
  <c r="H438"/>
  <c r="F438"/>
  <c r="X438"/>
  <c r="R445"/>
  <c r="AB542"/>
  <c r="J505"/>
  <c r="J537"/>
  <c r="R541"/>
  <c r="J541"/>
  <c r="H541"/>
  <c r="X561"/>
  <c r="F561"/>
  <c r="R561"/>
  <c r="AB608"/>
  <c r="AB620"/>
  <c r="S620"/>
  <c r="T652"/>
  <c r="S652"/>
  <c r="I663"/>
  <c r="R663"/>
  <c r="J663"/>
  <c r="F663"/>
  <c r="X663"/>
  <c r="S701"/>
  <c r="AB701"/>
  <c r="T701"/>
  <c r="I731"/>
  <c r="J731"/>
  <c r="F731"/>
  <c r="X731"/>
  <c r="AB749"/>
  <c r="R749"/>
  <c r="AB846"/>
  <c r="T846"/>
  <c r="S846"/>
  <c r="H1003"/>
  <c r="F1003"/>
  <c r="X1003"/>
  <c r="R1405"/>
  <c r="J1405"/>
  <c r="I1411"/>
  <c r="R1411"/>
  <c r="H1411"/>
  <c r="F1411"/>
  <c r="R1550"/>
  <c r="F1550"/>
  <c r="AB240"/>
  <c r="AB276"/>
  <c r="AB308"/>
  <c r="AB316"/>
  <c r="AB324"/>
  <c r="AB341"/>
  <c r="AB344"/>
  <c r="R358"/>
  <c r="R376"/>
  <c r="AB385"/>
  <c r="R389"/>
  <c r="R390"/>
  <c r="R404"/>
  <c r="J412"/>
  <c r="AB414"/>
  <c r="H420"/>
  <c r="AB422"/>
  <c r="AB430"/>
  <c r="AB438"/>
  <c r="AB446"/>
  <c r="I448"/>
  <c r="I449"/>
  <c r="R458"/>
  <c r="X458"/>
  <c r="I469"/>
  <c r="AB486"/>
  <c r="AB498"/>
  <c r="AB502"/>
  <c r="AB510"/>
  <c r="AB518"/>
  <c r="AB534"/>
  <c r="H540"/>
  <c r="X544"/>
  <c r="R553"/>
  <c r="J553"/>
  <c r="H560"/>
  <c r="F560"/>
  <c r="X560"/>
  <c r="AB568"/>
  <c r="T620"/>
  <c r="R623"/>
  <c r="F623"/>
  <c r="I655"/>
  <c r="R655"/>
  <c r="J655"/>
  <c r="F655"/>
  <c r="AB658"/>
  <c r="T658"/>
  <c r="R680"/>
  <c r="H680"/>
  <c r="S721"/>
  <c r="AB721"/>
  <c r="T721"/>
  <c r="H767"/>
  <c r="X767"/>
  <c r="J767"/>
  <c r="I767"/>
  <c r="F767"/>
  <c r="R898"/>
  <c r="J898"/>
  <c r="F898"/>
  <c r="T929"/>
  <c r="S929"/>
  <c r="AB292"/>
  <c r="AB299"/>
  <c r="AB352"/>
  <c r="AB376"/>
  <c r="AB404"/>
  <c r="AB412"/>
  <c r="AB420"/>
  <c r="AB421"/>
  <c r="AB428"/>
  <c r="AB429"/>
  <c r="AB436"/>
  <c r="AB437"/>
  <c r="AB444"/>
  <c r="AB445"/>
  <c r="R449"/>
  <c r="AB458"/>
  <c r="I484"/>
  <c r="F484"/>
  <c r="H504"/>
  <c r="X504"/>
  <c r="H536"/>
  <c r="X536"/>
  <c r="H544"/>
  <c r="I548"/>
  <c r="H548"/>
  <c r="F548"/>
  <c r="X548"/>
  <c r="X549"/>
  <c r="F549"/>
  <c r="R549"/>
  <c r="X557"/>
  <c r="R557"/>
  <c r="J557"/>
  <c r="H557"/>
  <c r="AB560"/>
  <c r="R579"/>
  <c r="F579"/>
  <c r="X625"/>
  <c r="R625"/>
  <c r="J625"/>
  <c r="F625"/>
  <c r="AB628"/>
  <c r="I691"/>
  <c r="J691"/>
  <c r="F691"/>
  <c r="X691"/>
  <c r="J721"/>
  <c r="I721"/>
  <c r="F828"/>
  <c r="R828"/>
  <c r="H828"/>
  <c r="I450"/>
  <c r="X450"/>
  <c r="H509"/>
  <c r="R509"/>
  <c r="F509"/>
  <c r="R595"/>
  <c r="F595"/>
  <c r="R615"/>
  <c r="R688"/>
  <c r="H688"/>
  <c r="H811"/>
  <c r="X825"/>
  <c r="J825"/>
  <c r="H825"/>
  <c r="F825"/>
  <c r="T881"/>
  <c r="S881"/>
  <c r="T968"/>
  <c r="AB968"/>
  <c r="S968"/>
  <c r="AB231"/>
  <c r="AB247"/>
  <c r="AB268"/>
  <c r="AB283"/>
  <c r="AB288"/>
  <c r="X299"/>
  <c r="AB301"/>
  <c r="J319"/>
  <c r="AB368"/>
  <c r="R369"/>
  <c r="AB384"/>
  <c r="AB388"/>
  <c r="AB389"/>
  <c r="AB396"/>
  <c r="AB457"/>
  <c r="AB459"/>
  <c r="R501"/>
  <c r="J517"/>
  <c r="R517"/>
  <c r="AB530"/>
  <c r="R533"/>
  <c r="AB544"/>
  <c r="AB552"/>
  <c r="I573"/>
  <c r="X581"/>
  <c r="J581"/>
  <c r="R583"/>
  <c r="AB596"/>
  <c r="F615"/>
  <c r="X633"/>
  <c r="F633"/>
  <c r="R633"/>
  <c r="J633"/>
  <c r="AB648"/>
  <c r="S648"/>
  <c r="AB674"/>
  <c r="T674"/>
  <c r="T695"/>
  <c r="S695"/>
  <c r="S713"/>
  <c r="AB713"/>
  <c r="T713"/>
  <c r="F733"/>
  <c r="J733"/>
  <c r="I733"/>
  <c r="X733"/>
  <c r="S743"/>
  <c r="T743"/>
  <c r="R773"/>
  <c r="I773"/>
  <c r="F773"/>
  <c r="X773"/>
  <c r="H787"/>
  <c r="X787"/>
  <c r="J787"/>
  <c r="I787"/>
  <c r="F787"/>
  <c r="R930"/>
  <c r="J930"/>
  <c r="F930"/>
  <c r="T952"/>
  <c r="AB952"/>
  <c r="S952"/>
  <c r="T959"/>
  <c r="S959"/>
  <c r="AB964"/>
  <c r="J964"/>
  <c r="X1015"/>
  <c r="H1015"/>
  <c r="F1015"/>
  <c r="X1111"/>
  <c r="H1111"/>
  <c r="F1111"/>
  <c r="AB284"/>
  <c r="H299"/>
  <c r="AB306"/>
  <c r="AB314"/>
  <c r="AB322"/>
  <c r="AB332"/>
  <c r="X358"/>
  <c r="X390"/>
  <c r="AB410"/>
  <c r="AB418"/>
  <c r="AB426"/>
  <c r="AB434"/>
  <c r="AB442"/>
  <c r="X452"/>
  <c r="I452"/>
  <c r="AB460"/>
  <c r="H488"/>
  <c r="F488"/>
  <c r="H492"/>
  <c r="X492"/>
  <c r="AB501"/>
  <c r="H505"/>
  <c r="J509"/>
  <c r="H537"/>
  <c r="F541"/>
  <c r="AB556"/>
  <c r="R611"/>
  <c r="AB616"/>
  <c r="T616"/>
  <c r="S616"/>
  <c r="X621"/>
  <c r="F621"/>
  <c r="R621"/>
  <c r="J621"/>
  <c r="R689"/>
  <c r="J689"/>
  <c r="I689"/>
  <c r="X689"/>
  <c r="J705"/>
  <c r="I705"/>
  <c r="J713"/>
  <c r="I713"/>
  <c r="F713"/>
  <c r="F717"/>
  <c r="J725"/>
  <c r="F725"/>
  <c r="X725"/>
  <c r="T746"/>
  <c r="AB746"/>
  <c r="AB754"/>
  <c r="S759"/>
  <c r="T759"/>
  <c r="S810"/>
  <c r="AB810"/>
  <c r="T810"/>
  <c r="F826"/>
  <c r="T875"/>
  <c r="S875"/>
  <c r="J896"/>
  <c r="AB400"/>
  <c r="AB408"/>
  <c r="AB416"/>
  <c r="AB417"/>
  <c r="AB424"/>
  <c r="AB425"/>
  <c r="AB432"/>
  <c r="AB433"/>
  <c r="AB440"/>
  <c r="AB441"/>
  <c r="AB453"/>
  <c r="AB467"/>
  <c r="J473"/>
  <c r="H473"/>
  <c r="AB494"/>
  <c r="R505"/>
  <c r="R537"/>
  <c r="J561"/>
  <c r="X565"/>
  <c r="R565"/>
  <c r="J565"/>
  <c r="X569"/>
  <c r="F569"/>
  <c r="R569"/>
  <c r="R607"/>
  <c r="F607"/>
  <c r="R619"/>
  <c r="F619"/>
  <c r="H629"/>
  <c r="AB632"/>
  <c r="S632"/>
  <c r="I651"/>
  <c r="R651"/>
  <c r="J651"/>
  <c r="F651"/>
  <c r="X651"/>
  <c r="H754"/>
  <c r="R764"/>
  <c r="T818"/>
  <c r="S818"/>
  <c r="J823"/>
  <c r="I823"/>
  <c r="F823"/>
  <c r="X1056"/>
  <c r="F1056"/>
  <c r="J1056"/>
  <c r="H1056"/>
  <c r="H1059"/>
  <c r="X1059"/>
  <c r="H1067"/>
  <c r="F1067"/>
  <c r="X1067"/>
  <c r="AB642"/>
  <c r="J649"/>
  <c r="AB652"/>
  <c r="I665"/>
  <c r="S676"/>
  <c r="J741"/>
  <c r="AB743"/>
  <c r="H755"/>
  <c r="X755"/>
  <c r="AB759"/>
  <c r="R769"/>
  <c r="X769"/>
  <c r="H795"/>
  <c r="I795"/>
  <c r="F795"/>
  <c r="R797"/>
  <c r="F797"/>
  <c r="F801"/>
  <c r="T804"/>
  <c r="AB804"/>
  <c r="T836"/>
  <c r="AB836"/>
  <c r="S836"/>
  <c r="T840"/>
  <c r="AB840"/>
  <c r="T851"/>
  <c r="S851"/>
  <c r="H859"/>
  <c r="J859"/>
  <c r="X859"/>
  <c r="T867"/>
  <c r="S867"/>
  <c r="AB888"/>
  <c r="J888"/>
  <c r="T897"/>
  <c r="S897"/>
  <c r="R910"/>
  <c r="F910"/>
  <c r="J936"/>
  <c r="H936"/>
  <c r="J945"/>
  <c r="H945"/>
  <c r="J968"/>
  <c r="T980"/>
  <c r="S980"/>
  <c r="T1020"/>
  <c r="S1020"/>
  <c r="H1035"/>
  <c r="F1035"/>
  <c r="X1035"/>
  <c r="X1040"/>
  <c r="J1040"/>
  <c r="H1040"/>
  <c r="F1040"/>
  <c r="AB1043"/>
  <c r="T1043"/>
  <c r="S1043"/>
  <c r="H1051"/>
  <c r="F1051"/>
  <c r="X1051"/>
  <c r="H1075"/>
  <c r="X1075"/>
  <c r="T1262"/>
  <c r="S1262"/>
  <c r="AB1262"/>
  <c r="AB599"/>
  <c r="J609"/>
  <c r="AB626"/>
  <c r="AB631"/>
  <c r="AB647"/>
  <c r="R649"/>
  <c r="H659"/>
  <c r="AB664"/>
  <c r="R665"/>
  <c r="AB670"/>
  <c r="J671"/>
  <c r="AB675"/>
  <c r="AB697"/>
  <c r="AB722"/>
  <c r="AB730"/>
  <c r="AB737"/>
  <c r="AB739"/>
  <c r="T741"/>
  <c r="T749"/>
  <c r="AB751"/>
  <c r="R761"/>
  <c r="X761"/>
  <c r="AB763"/>
  <c r="R763"/>
  <c r="H775"/>
  <c r="J775"/>
  <c r="X775"/>
  <c r="T799"/>
  <c r="H821"/>
  <c r="X821"/>
  <c r="S825"/>
  <c r="AB825"/>
  <c r="F832"/>
  <c r="AB849"/>
  <c r="I849"/>
  <c r="H862"/>
  <c r="F862"/>
  <c r="T865"/>
  <c r="S865"/>
  <c r="AB882"/>
  <c r="T927"/>
  <c r="S927"/>
  <c r="J931"/>
  <c r="X931"/>
  <c r="T940"/>
  <c r="S940"/>
  <c r="T948"/>
  <c r="S948"/>
  <c r="T955"/>
  <c r="S955"/>
  <c r="F975"/>
  <c r="H975"/>
  <c r="F987"/>
  <c r="X987"/>
  <c r="R1006"/>
  <c r="F1006"/>
  <c r="T1024"/>
  <c r="S1024"/>
  <c r="X1031"/>
  <c r="H1031"/>
  <c r="F1031"/>
  <c r="H1043"/>
  <c r="X1043"/>
  <c r="X1088"/>
  <c r="H1088"/>
  <c r="J1088"/>
  <c r="F1088"/>
  <c r="H1115"/>
  <c r="F1115"/>
  <c r="R1129"/>
  <c r="X1129"/>
  <c r="J1182"/>
  <c r="X1182"/>
  <c r="AB676"/>
  <c r="T767"/>
  <c r="S767"/>
  <c r="H779"/>
  <c r="I779"/>
  <c r="F779"/>
  <c r="R781"/>
  <c r="F781"/>
  <c r="T787"/>
  <c r="S787"/>
  <c r="H799"/>
  <c r="J799"/>
  <c r="R801"/>
  <c r="X801"/>
  <c r="I809"/>
  <c r="X809"/>
  <c r="R809"/>
  <c r="T812"/>
  <c r="S812"/>
  <c r="T834"/>
  <c r="S834"/>
  <c r="S837"/>
  <c r="AB837"/>
  <c r="T837"/>
  <c r="H875"/>
  <c r="F875"/>
  <c r="X875"/>
  <c r="R882"/>
  <c r="J882"/>
  <c r="F882"/>
  <c r="T932"/>
  <c r="AB932"/>
  <c r="S932"/>
  <c r="R950"/>
  <c r="F950"/>
  <c r="T1001"/>
  <c r="S1001"/>
  <c r="AB1007"/>
  <c r="T1007"/>
  <c r="S1007"/>
  <c r="X1020"/>
  <c r="J1020"/>
  <c r="H1020"/>
  <c r="F1020"/>
  <c r="R1022"/>
  <c r="F1022"/>
  <c r="R1198"/>
  <c r="I1198"/>
  <c r="F1198"/>
  <c r="X1198"/>
  <c r="AB602"/>
  <c r="AB660"/>
  <c r="S678"/>
  <c r="J682"/>
  <c r="AB692"/>
  <c r="F697"/>
  <c r="AB723"/>
  <c r="AB731"/>
  <c r="S740"/>
  <c r="F745"/>
  <c r="AB755"/>
  <c r="AB767"/>
  <c r="AB787"/>
  <c r="S793"/>
  <c r="T793"/>
  <c r="F809"/>
  <c r="S817"/>
  <c r="AB817"/>
  <c r="T821"/>
  <c r="T838"/>
  <c r="S845"/>
  <c r="AB845"/>
  <c r="T845"/>
  <c r="T854"/>
  <c r="S854"/>
  <c r="AB862"/>
  <c r="T871"/>
  <c r="S871"/>
  <c r="T876"/>
  <c r="AB876"/>
  <c r="S876"/>
  <c r="T891"/>
  <c r="R938"/>
  <c r="H938"/>
  <c r="F938"/>
  <c r="T944"/>
  <c r="AB944"/>
  <c r="S944"/>
  <c r="J948"/>
  <c r="H948"/>
  <c r="F948"/>
  <c r="T951"/>
  <c r="S951"/>
  <c r="T963"/>
  <c r="S963"/>
  <c r="T981"/>
  <c r="S981"/>
  <c r="T996"/>
  <c r="S996"/>
  <c r="I1004"/>
  <c r="T1019"/>
  <c r="S1019"/>
  <c r="AB1020"/>
  <c r="X1024"/>
  <c r="J1024"/>
  <c r="H1024"/>
  <c r="F1024"/>
  <c r="AB1027"/>
  <c r="T1027"/>
  <c r="S1027"/>
  <c r="X1044"/>
  <c r="J1044"/>
  <c r="H1044"/>
  <c r="X1047"/>
  <c r="H1047"/>
  <c r="F1047"/>
  <c r="X1060"/>
  <c r="H1060"/>
  <c r="J1060"/>
  <c r="F1060"/>
  <c r="T1084"/>
  <c r="S1084"/>
  <c r="AB1084"/>
  <c r="T1105"/>
  <c r="S1105"/>
  <c r="X1127"/>
  <c r="H1127"/>
  <c r="F1127"/>
  <c r="R1144"/>
  <c r="H1144"/>
  <c r="J1144"/>
  <c r="F1144"/>
  <c r="X1144"/>
  <c r="AB449"/>
  <c r="F613"/>
  <c r="AB622"/>
  <c r="T628"/>
  <c r="AB634"/>
  <c r="T644"/>
  <c r="AB650"/>
  <c r="AB654"/>
  <c r="S660"/>
  <c r="I673"/>
  <c r="S692"/>
  <c r="H697"/>
  <c r="AB706"/>
  <c r="J707"/>
  <c r="AB714"/>
  <c r="H715"/>
  <c r="F743"/>
  <c r="I745"/>
  <c r="X753"/>
  <c r="F755"/>
  <c r="T761"/>
  <c r="S769"/>
  <c r="T769"/>
  <c r="AB771"/>
  <c r="R771"/>
  <c r="R780"/>
  <c r="H783"/>
  <c r="J783"/>
  <c r="R789"/>
  <c r="F789"/>
  <c r="X789"/>
  <c r="AB795"/>
  <c r="T806"/>
  <c r="S806"/>
  <c r="H809"/>
  <c r="AB821"/>
  <c r="T825"/>
  <c r="S840"/>
  <c r="T848"/>
  <c r="S848"/>
  <c r="T863"/>
  <c r="S863"/>
  <c r="S868"/>
  <c r="J891"/>
  <c r="F891"/>
  <c r="X891"/>
  <c r="J907"/>
  <c r="H907"/>
  <c r="X907"/>
  <c r="R914"/>
  <c r="F914"/>
  <c r="H932"/>
  <c r="F932"/>
  <c r="J935"/>
  <c r="H935"/>
  <c r="AB948"/>
  <c r="R966"/>
  <c r="F966"/>
  <c r="X1016"/>
  <c r="J1016"/>
  <c r="H1016"/>
  <c r="F1016"/>
  <c r="AB1024"/>
  <c r="F1044"/>
  <c r="X1084"/>
  <c r="F1084"/>
  <c r="J1084"/>
  <c r="H1084"/>
  <c r="T1116"/>
  <c r="AB1116"/>
  <c r="S1116"/>
  <c r="X1136"/>
  <c r="R1136"/>
  <c r="F525"/>
  <c r="AB587"/>
  <c r="F601"/>
  <c r="AB615"/>
  <c r="S622"/>
  <c r="S634"/>
  <c r="AB639"/>
  <c r="S640"/>
  <c r="F643"/>
  <c r="S650"/>
  <c r="F653"/>
  <c r="AB655"/>
  <c r="AB662"/>
  <c r="T666"/>
  <c r="AB672"/>
  <c r="R673"/>
  <c r="T677"/>
  <c r="S686"/>
  <c r="AB689"/>
  <c r="I697"/>
  <c r="H698"/>
  <c r="T705"/>
  <c r="AB711"/>
  <c r="AB719"/>
  <c r="H720"/>
  <c r="S724"/>
  <c r="AB725"/>
  <c r="S732"/>
  <c r="AB733"/>
  <c r="H738"/>
  <c r="S739"/>
  <c r="T745"/>
  <c r="AB747"/>
  <c r="R747"/>
  <c r="I755"/>
  <c r="F775"/>
  <c r="S777"/>
  <c r="T777"/>
  <c r="I789"/>
  <c r="X795"/>
  <c r="X797"/>
  <c r="J809"/>
  <c r="T817"/>
  <c r="F827"/>
  <c r="F829"/>
  <c r="AB831"/>
  <c r="S831"/>
  <c r="AB843"/>
  <c r="F859"/>
  <c r="AB863"/>
  <c r="T869"/>
  <c r="S869"/>
  <c r="R878"/>
  <c r="F878"/>
  <c r="AB880"/>
  <c r="X880"/>
  <c r="T883"/>
  <c r="T899"/>
  <c r="S899"/>
  <c r="F907"/>
  <c r="J914"/>
  <c r="X935"/>
  <c r="X992"/>
  <c r="J992"/>
  <c r="H992"/>
  <c r="F992"/>
  <c r="X996"/>
  <c r="J996"/>
  <c r="H996"/>
  <c r="F996"/>
  <c r="AB999"/>
  <c r="T999"/>
  <c r="S999"/>
  <c r="T1097"/>
  <c r="S1097"/>
  <c r="S1166"/>
  <c r="AB1166"/>
  <c r="T1166"/>
  <c r="AB603"/>
  <c r="J613"/>
  <c r="F627"/>
  <c r="F649"/>
  <c r="F665"/>
  <c r="AB667"/>
  <c r="X671"/>
  <c r="H685"/>
  <c r="S694"/>
  <c r="J697"/>
  <c r="H735"/>
  <c r="I737"/>
  <c r="J755"/>
  <c r="R765"/>
  <c r="I765"/>
  <c r="F769"/>
  <c r="T773"/>
  <c r="R785"/>
  <c r="I785"/>
  <c r="T789"/>
  <c r="J795"/>
  <c r="I797"/>
  <c r="X799"/>
  <c r="S801"/>
  <c r="T801"/>
  <c r="AB809"/>
  <c r="J817"/>
  <c r="F817"/>
  <c r="X817"/>
  <c r="H822"/>
  <c r="J822"/>
  <c r="AB826"/>
  <c r="J829"/>
  <c r="J845"/>
  <c r="H845"/>
  <c r="T884"/>
  <c r="S884"/>
  <c r="H923"/>
  <c r="J923"/>
  <c r="F923"/>
  <c r="X928"/>
  <c r="AB951"/>
  <c r="AB996"/>
  <c r="H999"/>
  <c r="F999"/>
  <c r="AB1003"/>
  <c r="T1005"/>
  <c r="S1005"/>
  <c r="T1040"/>
  <c r="S1040"/>
  <c r="T1056"/>
  <c r="S1056"/>
  <c r="AB1056"/>
  <c r="AB1067"/>
  <c r="T1067"/>
  <c r="S1067"/>
  <c r="AB1111"/>
  <c r="T1111"/>
  <c r="S1111"/>
  <c r="AB775"/>
  <c r="AB815"/>
  <c r="AB828"/>
  <c r="AB829"/>
  <c r="AB834"/>
  <c r="AB839"/>
  <c r="AB841"/>
  <c r="T849"/>
  <c r="AB867"/>
  <c r="AB871"/>
  <c r="S885"/>
  <c r="AB897"/>
  <c r="AB929"/>
  <c r="AB933"/>
  <c r="AB938"/>
  <c r="AB940"/>
  <c r="AB953"/>
  <c r="AB959"/>
  <c r="AB960"/>
  <c r="AB963"/>
  <c r="S964"/>
  <c r="J972"/>
  <c r="AB975"/>
  <c r="S983"/>
  <c r="T987"/>
  <c r="J988"/>
  <c r="AB992"/>
  <c r="H1008"/>
  <c r="S1012"/>
  <c r="AB1016"/>
  <c r="H1028"/>
  <c r="S1032"/>
  <c r="S1045"/>
  <c r="T1047"/>
  <c r="S1052"/>
  <c r="S1057"/>
  <c r="AB1059"/>
  <c r="S1063"/>
  <c r="T1077"/>
  <c r="S1077"/>
  <c r="S1080"/>
  <c r="S1085"/>
  <c r="F1099"/>
  <c r="F1107"/>
  <c r="X1108"/>
  <c r="J1108"/>
  <c r="S1119"/>
  <c r="S1120"/>
  <c r="AB1135"/>
  <c r="T1146"/>
  <c r="T1150"/>
  <c r="X1157"/>
  <c r="J1163"/>
  <c r="S1169"/>
  <c r="S1170"/>
  <c r="S1177"/>
  <c r="T1177"/>
  <c r="S1178"/>
  <c r="S1182"/>
  <c r="S1186"/>
  <c r="T1199"/>
  <c r="AB1199"/>
  <c r="S1199"/>
  <c r="S1202"/>
  <c r="AB1202"/>
  <c r="X1206"/>
  <c r="AB1210"/>
  <c r="R1226"/>
  <c r="H1226"/>
  <c r="F1226"/>
  <c r="X1226"/>
  <c r="J1226"/>
  <c r="T1308"/>
  <c r="S1308"/>
  <c r="AB819"/>
  <c r="S880"/>
  <c r="X885"/>
  <c r="AB917"/>
  <c r="S936"/>
  <c r="AB937"/>
  <c r="AB949"/>
  <c r="X951"/>
  <c r="X963"/>
  <c r="F970"/>
  <c r="S972"/>
  <c r="AB976"/>
  <c r="S988"/>
  <c r="S1003"/>
  <c r="J1008"/>
  <c r="X1019"/>
  <c r="J1028"/>
  <c r="R1032"/>
  <c r="AB1036"/>
  <c r="S1048"/>
  <c r="I1052"/>
  <c r="X1080"/>
  <c r="J1080"/>
  <c r="S1091"/>
  <c r="S1099"/>
  <c r="S1100"/>
  <c r="I1104"/>
  <c r="AB1108"/>
  <c r="T1119"/>
  <c r="AB1120"/>
  <c r="X1123"/>
  <c r="S1162"/>
  <c r="R1163"/>
  <c r="AB1169"/>
  <c r="T1170"/>
  <c r="R1175"/>
  <c r="I1175"/>
  <c r="R1202"/>
  <c r="J1202"/>
  <c r="I1202"/>
  <c r="X1202"/>
  <c r="H1233"/>
  <c r="X1233"/>
  <c r="AB847"/>
  <c r="AB936"/>
  <c r="H951"/>
  <c r="AB1012"/>
  <c r="AB1032"/>
  <c r="AB1052"/>
  <c r="AB1063"/>
  <c r="AB1080"/>
  <c r="T1091"/>
  <c r="R1092"/>
  <c r="F1096"/>
  <c r="X1100"/>
  <c r="J1100"/>
  <c r="T1121"/>
  <c r="S1121"/>
  <c r="AB1127"/>
  <c r="I1133"/>
  <c r="J1133"/>
  <c r="X1151"/>
  <c r="F1151"/>
  <c r="J1151"/>
  <c r="AB1178"/>
  <c r="AB1186"/>
  <c r="S1198"/>
  <c r="AB1198"/>
  <c r="R1210"/>
  <c r="H1210"/>
  <c r="F1210"/>
  <c r="X1210"/>
  <c r="J1210"/>
  <c r="S1218"/>
  <c r="AB1218"/>
  <c r="T1218"/>
  <c r="X1221"/>
  <c r="J1254"/>
  <c r="I1254"/>
  <c r="F1254"/>
  <c r="H1257"/>
  <c r="AB1257"/>
  <c r="T1484"/>
  <c r="AB1484"/>
  <c r="S1484"/>
  <c r="T1518"/>
  <c r="S1518"/>
  <c r="T1825"/>
  <c r="S1825"/>
  <c r="AB1834"/>
  <c r="S1834"/>
  <c r="F954"/>
  <c r="AB972"/>
  <c r="AB988"/>
  <c r="AB1048"/>
  <c r="T1064"/>
  <c r="S1064"/>
  <c r="S1072"/>
  <c r="F1095"/>
  <c r="X1124"/>
  <c r="J1124"/>
  <c r="AB1130"/>
  <c r="R1130"/>
  <c r="R1162"/>
  <c r="J1162"/>
  <c r="R1170"/>
  <c r="I1170"/>
  <c r="T1171"/>
  <c r="AB1171"/>
  <c r="T1185"/>
  <c r="S1185"/>
  <c r="I1466"/>
  <c r="F1466"/>
  <c r="AB750"/>
  <c r="AB783"/>
  <c r="AB799"/>
  <c r="AB823"/>
  <c r="T833"/>
  <c r="AB844"/>
  <c r="S847"/>
  <c r="AB850"/>
  <c r="S864"/>
  <c r="AB883"/>
  <c r="AB901"/>
  <c r="J912"/>
  <c r="AB916"/>
  <c r="S918"/>
  <c r="AB920"/>
  <c r="AB922"/>
  <c r="AB934"/>
  <c r="AB947"/>
  <c r="AB965"/>
  <c r="S967"/>
  <c r="S977"/>
  <c r="AB984"/>
  <c r="S991"/>
  <c r="AB1008"/>
  <c r="S1015"/>
  <c r="AB1028"/>
  <c r="S1037"/>
  <c r="S1055"/>
  <c r="S1065"/>
  <c r="T1069"/>
  <c r="S1069"/>
  <c r="H1071"/>
  <c r="X1072"/>
  <c r="J1072"/>
  <c r="AB1075"/>
  <c r="H1095"/>
  <c r="F1108"/>
  <c r="T1113"/>
  <c r="S1113"/>
  <c r="AB1124"/>
  <c r="F1140"/>
  <c r="X1140"/>
  <c r="H1151"/>
  <c r="AB1156"/>
  <c r="R1158"/>
  <c r="H1158"/>
  <c r="AB1165"/>
  <c r="S1165"/>
  <c r="X1170"/>
  <c r="R1183"/>
  <c r="H1183"/>
  <c r="H1218"/>
  <c r="X1218"/>
  <c r="AB1236"/>
  <c r="S1236"/>
  <c r="S965"/>
  <c r="F988"/>
  <c r="AB1004"/>
  <c r="S1013"/>
  <c r="S1033"/>
  <c r="AB1044"/>
  <c r="S1053"/>
  <c r="AB1072"/>
  <c r="T1092"/>
  <c r="S1092"/>
  <c r="S1103"/>
  <c r="X1116"/>
  <c r="J1116"/>
  <c r="S1127"/>
  <c r="T1134"/>
  <c r="S1148"/>
  <c r="T1148"/>
  <c r="I1149"/>
  <c r="X1149"/>
  <c r="I1151"/>
  <c r="R1166"/>
  <c r="X1166"/>
  <c r="F1170"/>
  <c r="S1174"/>
  <c r="AB1181"/>
  <c r="S1194"/>
  <c r="J1246"/>
  <c r="X1246"/>
  <c r="J1258"/>
  <c r="I1258"/>
  <c r="F1258"/>
  <c r="AB1261"/>
  <c r="T1261"/>
  <c r="S1261"/>
  <c r="F1461"/>
  <c r="X1063"/>
  <c r="F1063"/>
  <c r="X1096"/>
  <c r="H1096"/>
  <c r="H1170"/>
  <c r="AB1182"/>
  <c r="H1186"/>
  <c r="F1186"/>
  <c r="R1194"/>
  <c r="H1194"/>
  <c r="F1194"/>
  <c r="X1194"/>
  <c r="I1201"/>
  <c r="AB1201"/>
  <c r="T1226"/>
  <c r="S1226"/>
  <c r="AB1226"/>
  <c r="H1286"/>
  <c r="AB1440"/>
  <c r="T1440"/>
  <c r="S1440"/>
  <c r="R1222"/>
  <c r="I1222"/>
  <c r="AB1293"/>
  <c r="T1293"/>
  <c r="S1293"/>
  <c r="AB1325"/>
  <c r="T1325"/>
  <c r="S1325"/>
  <c r="R1346"/>
  <c r="J1346"/>
  <c r="H1346"/>
  <c r="T1351"/>
  <c r="S1351"/>
  <c r="R1354"/>
  <c r="J1354"/>
  <c r="F1446"/>
  <c r="X1446"/>
  <c r="T1530"/>
  <c r="S1530"/>
  <c r="AB1545"/>
  <c r="S1545"/>
  <c r="T1545"/>
  <c r="F1625"/>
  <c r="X1625"/>
  <c r="T1658"/>
  <c r="AB1658"/>
  <c r="T1721"/>
  <c r="S1721"/>
  <c r="J2082"/>
  <c r="H2082"/>
  <c r="F2082"/>
  <c r="I2082"/>
  <c r="T2110"/>
  <c r="AB2110"/>
  <c r="AB1088"/>
  <c r="AB1188"/>
  <c r="AB1193"/>
  <c r="S1207"/>
  <c r="T1210"/>
  <c r="T1233"/>
  <c r="AB1233"/>
  <c r="H1234"/>
  <c r="T1239"/>
  <c r="S1239"/>
  <c r="AB1269"/>
  <c r="H1269"/>
  <c r="J1278"/>
  <c r="F1278"/>
  <c r="T1340"/>
  <c r="AB1340"/>
  <c r="S1340"/>
  <c r="F1346"/>
  <c r="T1387"/>
  <c r="S1387"/>
  <c r="T1408"/>
  <c r="S1408"/>
  <c r="I1419"/>
  <c r="R1419"/>
  <c r="H1419"/>
  <c r="F1419"/>
  <c r="S1447"/>
  <c r="T1447"/>
  <c r="R1463"/>
  <c r="H1463"/>
  <c r="F1463"/>
  <c r="S1581"/>
  <c r="T1581"/>
  <c r="T1213"/>
  <c r="AB1213"/>
  <c r="T1222"/>
  <c r="S1222"/>
  <c r="T1253"/>
  <c r="S1253"/>
  <c r="T1255"/>
  <c r="S1255"/>
  <c r="J1262"/>
  <c r="I1262"/>
  <c r="F1262"/>
  <c r="AB1265"/>
  <c r="T1265"/>
  <c r="R1294"/>
  <c r="R1362"/>
  <c r="J1362"/>
  <c r="H1362"/>
  <c r="F1362"/>
  <c r="R1376"/>
  <c r="J1376"/>
  <c r="AB1391"/>
  <c r="T1391"/>
  <c r="S1391"/>
  <c r="S1464"/>
  <c r="T1464"/>
  <c r="T1231"/>
  <c r="S1231"/>
  <c r="T1238"/>
  <c r="S1238"/>
  <c r="T1258"/>
  <c r="S1258"/>
  <c r="T1267"/>
  <c r="S1267"/>
  <c r="H1289"/>
  <c r="AB1289"/>
  <c r="T1295"/>
  <c r="S1295"/>
  <c r="J1298"/>
  <c r="I1298"/>
  <c r="J1318"/>
  <c r="I1318"/>
  <c r="F1318"/>
  <c r="T1327"/>
  <c r="S1327"/>
  <c r="J1330"/>
  <c r="I1330"/>
  <c r="AB1363"/>
  <c r="T1363"/>
  <c r="S1363"/>
  <c r="R1394"/>
  <c r="J1394"/>
  <c r="H1394"/>
  <c r="T1400"/>
  <c r="S1400"/>
  <c r="R1462"/>
  <c r="I1462"/>
  <c r="F1462"/>
  <c r="T1540"/>
  <c r="S1540"/>
  <c r="AB1540"/>
  <c r="T1569"/>
  <c r="S1569"/>
  <c r="AB1060"/>
  <c r="AB1096"/>
  <c r="S1201"/>
  <c r="F1213"/>
  <c r="X1222"/>
  <c r="AB1231"/>
  <c r="T1243"/>
  <c r="S1243"/>
  <c r="T1251"/>
  <c r="S1251"/>
  <c r="S1265"/>
  <c r="T1282"/>
  <c r="T1285"/>
  <c r="S1285"/>
  <c r="T1287"/>
  <c r="S1287"/>
  <c r="T1290"/>
  <c r="S1290"/>
  <c r="F1298"/>
  <c r="T1322"/>
  <c r="S1322"/>
  <c r="F1330"/>
  <c r="X1333"/>
  <c r="F1336"/>
  <c r="AB1353"/>
  <c r="T1353"/>
  <c r="S1353"/>
  <c r="F1394"/>
  <c r="AB1447"/>
  <c r="X1462"/>
  <c r="T1538"/>
  <c r="S1538"/>
  <c r="X1543"/>
  <c r="J1543"/>
  <c r="H1543"/>
  <c r="I1543"/>
  <c r="F1543"/>
  <c r="T1673"/>
  <c r="S1673"/>
  <c r="S1204"/>
  <c r="S1217"/>
  <c r="AB1253"/>
  <c r="AB1266"/>
  <c r="T1268"/>
  <c r="S1268"/>
  <c r="S1276"/>
  <c r="AB1282"/>
  <c r="F1353"/>
  <c r="X1353"/>
  <c r="AB1378"/>
  <c r="T1381"/>
  <c r="S1381"/>
  <c r="AB1464"/>
  <c r="X1726"/>
  <c r="H1726"/>
  <c r="F1726"/>
  <c r="I1726"/>
  <c r="AB1294"/>
  <c r="S1314"/>
  <c r="AB1321"/>
  <c r="AB1326"/>
  <c r="AB1339"/>
  <c r="T1361"/>
  <c r="AB1407"/>
  <c r="AB1423"/>
  <c r="T1428"/>
  <c r="AB1431"/>
  <c r="T1436"/>
  <c r="J1448"/>
  <c r="AB1463"/>
  <c r="T1562"/>
  <c r="AB1562"/>
  <c r="T1577"/>
  <c r="S1577"/>
  <c r="T1618"/>
  <c r="AB1618"/>
  <c r="T1724"/>
  <c r="S1724"/>
  <c r="I1729"/>
  <c r="F1729"/>
  <c r="X1729"/>
  <c r="H1732"/>
  <c r="X1732"/>
  <c r="R1745"/>
  <c r="J1745"/>
  <c r="H1745"/>
  <c r="F1745"/>
  <c r="T1748"/>
  <c r="S1748"/>
  <c r="I1771"/>
  <c r="AB1771"/>
  <c r="S1774"/>
  <c r="AB1774"/>
  <c r="T1774"/>
  <c r="AB1800"/>
  <c r="T1800"/>
  <c r="S1800"/>
  <c r="F1808"/>
  <c r="T1812"/>
  <c r="S1812"/>
  <c r="T1828"/>
  <c r="S1828"/>
  <c r="AB1864"/>
  <c r="AB1254"/>
  <c r="T1278"/>
  <c r="AB1281"/>
  <c r="H1282"/>
  <c r="AB1286"/>
  <c r="S1299"/>
  <c r="T1310"/>
  <c r="AB1313"/>
  <c r="AB1318"/>
  <c r="S1331"/>
  <c r="S1379"/>
  <c r="AB1387"/>
  <c r="AB1402"/>
  <c r="X1435"/>
  <c r="AB1446"/>
  <c r="H1503"/>
  <c r="AB1504"/>
  <c r="AB1512"/>
  <c r="AB1522"/>
  <c r="S1522"/>
  <c r="T1554"/>
  <c r="AB1554"/>
  <c r="AB1574"/>
  <c r="I1574"/>
  <c r="J1642"/>
  <c r="T1689"/>
  <c r="S1689"/>
  <c r="AB1721"/>
  <c r="F1721"/>
  <c r="AB1730"/>
  <c r="T1730"/>
  <c r="S1730"/>
  <c r="T1859"/>
  <c r="S1859"/>
  <c r="I1870"/>
  <c r="J1870"/>
  <c r="X1870"/>
  <c r="R1870"/>
  <c r="R1942"/>
  <c r="J1942"/>
  <c r="I1942"/>
  <c r="H1942"/>
  <c r="F1942"/>
  <c r="X1942"/>
  <c r="I1953"/>
  <c r="H1953"/>
  <c r="F1953"/>
  <c r="AB1448"/>
  <c r="J1512"/>
  <c r="X1512"/>
  <c r="T1594"/>
  <c r="AB1594"/>
  <c r="T1609"/>
  <c r="S1609"/>
  <c r="AB1629"/>
  <c r="T1652"/>
  <c r="S1652"/>
  <c r="T1684"/>
  <c r="S1684"/>
  <c r="X1718"/>
  <c r="I1718"/>
  <c r="H1718"/>
  <c r="F1718"/>
  <c r="F1725"/>
  <c r="AB1779"/>
  <c r="AB1798"/>
  <c r="F1798"/>
  <c r="T1810"/>
  <c r="AB1810"/>
  <c r="F1936"/>
  <c r="X1936"/>
  <c r="T1297"/>
  <c r="H1301"/>
  <c r="T1329"/>
  <c r="S1336"/>
  <c r="AB1357"/>
  <c r="F1368"/>
  <c r="F1377"/>
  <c r="F1447"/>
  <c r="X1448"/>
  <c r="I1465"/>
  <c r="AB1478"/>
  <c r="S1478"/>
  <c r="T1482"/>
  <c r="T1486"/>
  <c r="H1488"/>
  <c r="S1496"/>
  <c r="H1505"/>
  <c r="S1520"/>
  <c r="I1522"/>
  <c r="AB1526"/>
  <c r="S1526"/>
  <c r="AB1566"/>
  <c r="X1622"/>
  <c r="H1622"/>
  <c r="X1626"/>
  <c r="I1626"/>
  <c r="H1626"/>
  <c r="F1626"/>
  <c r="AB1636"/>
  <c r="T1636"/>
  <c r="S1636"/>
  <c r="T1649"/>
  <c r="S1649"/>
  <c r="T1666"/>
  <c r="AB1666"/>
  <c r="X1686"/>
  <c r="H1686"/>
  <c r="F1686"/>
  <c r="T1710"/>
  <c r="AB1710"/>
  <c r="T1737"/>
  <c r="AB1737"/>
  <c r="S1737"/>
  <c r="H1767"/>
  <c r="AB1767"/>
  <c r="S1802"/>
  <c r="AB1802"/>
  <c r="T1802"/>
  <c r="F1810"/>
  <c r="X1810"/>
  <c r="X1837"/>
  <c r="R1837"/>
  <c r="J1837"/>
  <c r="H1837"/>
  <c r="F1837"/>
  <c r="S1234"/>
  <c r="J1239"/>
  <c r="S1242"/>
  <c r="S1257"/>
  <c r="S1289"/>
  <c r="I1290"/>
  <c r="S1294"/>
  <c r="S1300"/>
  <c r="S1319"/>
  <c r="S1321"/>
  <c r="S1326"/>
  <c r="T1330"/>
  <c r="S1332"/>
  <c r="S1335"/>
  <c r="F1338"/>
  <c r="S1339"/>
  <c r="T1343"/>
  <c r="T1345"/>
  <c r="AB1355"/>
  <c r="S1357"/>
  <c r="T1359"/>
  <c r="F1361"/>
  <c r="H1377"/>
  <c r="S1393"/>
  <c r="F1399"/>
  <c r="T1402"/>
  <c r="I1408"/>
  <c r="S1442"/>
  <c r="H1447"/>
  <c r="S1460"/>
  <c r="H1464"/>
  <c r="J1465"/>
  <c r="AB1467"/>
  <c r="T1480"/>
  <c r="I1488"/>
  <c r="AB1490"/>
  <c r="T1490"/>
  <c r="AB1496"/>
  <c r="J1501"/>
  <c r="T1520"/>
  <c r="T1522"/>
  <c r="T1586"/>
  <c r="AB1586"/>
  <c r="AB1606"/>
  <c r="I1606"/>
  <c r="F1622"/>
  <c r="AB1626"/>
  <c r="AB1632"/>
  <c r="S1632"/>
  <c r="AB1649"/>
  <c r="F1649"/>
  <c r="AB1661"/>
  <c r="R1661"/>
  <c r="T1676"/>
  <c r="S1676"/>
  <c r="T1705"/>
  <c r="S1705"/>
  <c r="R1710"/>
  <c r="T1783"/>
  <c r="AB1783"/>
  <c r="S1783"/>
  <c r="X1813"/>
  <c r="J1813"/>
  <c r="R1890"/>
  <c r="F1890"/>
  <c r="X1890"/>
  <c r="J1890"/>
  <c r="I1890"/>
  <c r="AB1229"/>
  <c r="AB1245"/>
  <c r="S1264"/>
  <c r="S1283"/>
  <c r="S1296"/>
  <c r="S1315"/>
  <c r="S1317"/>
  <c r="S1328"/>
  <c r="AB1333"/>
  <c r="T1335"/>
  <c r="S1355"/>
  <c r="S1377"/>
  <c r="AB1386"/>
  <c r="T1407"/>
  <c r="S1420"/>
  <c r="S1422"/>
  <c r="S1430"/>
  <c r="X1444"/>
  <c r="S1446"/>
  <c r="H1448"/>
  <c r="I1449"/>
  <c r="X1451"/>
  <c r="S1456"/>
  <c r="S1458"/>
  <c r="T1460"/>
  <c r="T1463"/>
  <c r="T1478"/>
  <c r="AB1480"/>
  <c r="AB1492"/>
  <c r="AB1502"/>
  <c r="T1502"/>
  <c r="AB1506"/>
  <c r="S1506"/>
  <c r="R1519"/>
  <c r="R1531"/>
  <c r="F1531"/>
  <c r="AB1535"/>
  <c r="AB1583"/>
  <c r="S1601"/>
  <c r="T1613"/>
  <c r="AB1625"/>
  <c r="H1630"/>
  <c r="T1644"/>
  <c r="S1644"/>
  <c r="X1646"/>
  <c r="I1646"/>
  <c r="H1646"/>
  <c r="F1646"/>
  <c r="AB1681"/>
  <c r="F1681"/>
  <c r="AB1705"/>
  <c r="X1705"/>
  <c r="AB1796"/>
  <c r="T1796"/>
  <c r="S1796"/>
  <c r="I1840"/>
  <c r="H1840"/>
  <c r="R1905"/>
  <c r="I1905"/>
  <c r="R1913"/>
  <c r="I1913"/>
  <c r="F1274"/>
  <c r="S1279"/>
  <c r="F1306"/>
  <c r="S1311"/>
  <c r="AB1358"/>
  <c r="AB1422"/>
  <c r="AB1430"/>
  <c r="T1446"/>
  <c r="H1452"/>
  <c r="AB1462"/>
  <c r="X1467"/>
  <c r="R1483"/>
  <c r="R1487"/>
  <c r="S1490"/>
  <c r="I1492"/>
  <c r="X1492"/>
  <c r="AB1500"/>
  <c r="S1500"/>
  <c r="S1524"/>
  <c r="T1526"/>
  <c r="AB1532"/>
  <c r="S1532"/>
  <c r="AB1598"/>
  <c r="I1622"/>
  <c r="T1632"/>
  <c r="T1690"/>
  <c r="AB1690"/>
  <c r="AB1700"/>
  <c r="T1700"/>
  <c r="S1700"/>
  <c r="X1702"/>
  <c r="I1702"/>
  <c r="H1702"/>
  <c r="F1702"/>
  <c r="S1729"/>
  <c r="T1729"/>
  <c r="T1735"/>
  <c r="AB1735"/>
  <c r="F1751"/>
  <c r="AB1751"/>
  <c r="T1787"/>
  <c r="AB1787"/>
  <c r="S1787"/>
  <c r="AB1808"/>
  <c r="T1808"/>
  <c r="S1808"/>
  <c r="T1869"/>
  <c r="AB1869"/>
  <c r="AB1510"/>
  <c r="AB1534"/>
  <c r="AB1539"/>
  <c r="AB1578"/>
  <c r="AB1610"/>
  <c r="AB1668"/>
  <c r="F1669"/>
  <c r="AB1670"/>
  <c r="AB1673"/>
  <c r="H1674"/>
  <c r="H1682"/>
  <c r="F1685"/>
  <c r="AB1686"/>
  <c r="AB1689"/>
  <c r="J1694"/>
  <c r="I1706"/>
  <c r="I1714"/>
  <c r="AB1726"/>
  <c r="AB1738"/>
  <c r="J1750"/>
  <c r="R1758"/>
  <c r="AB1759"/>
  <c r="AB1763"/>
  <c r="AB1794"/>
  <c r="AB1804"/>
  <c r="AB1806"/>
  <c r="AB1814"/>
  <c r="AB1826"/>
  <c r="S1826"/>
  <c r="T1843"/>
  <c r="S1843"/>
  <c r="X1845"/>
  <c r="R1845"/>
  <c r="J1845"/>
  <c r="F1845"/>
  <c r="R1874"/>
  <c r="J1874"/>
  <c r="H1874"/>
  <c r="F1874"/>
  <c r="AB1923"/>
  <c r="S1923"/>
  <c r="T1925"/>
  <c r="AB1925"/>
  <c r="I1930"/>
  <c r="H1930"/>
  <c r="F1930"/>
  <c r="X1930"/>
  <c r="R1930"/>
  <c r="T1943"/>
  <c r="S1943"/>
  <c r="I1945"/>
  <c r="H1945"/>
  <c r="R1978"/>
  <c r="F1978"/>
  <c r="J1978"/>
  <c r="I1978"/>
  <c r="H1978"/>
  <c r="X1978"/>
  <c r="F2040"/>
  <c r="AB1694"/>
  <c r="S1750"/>
  <c r="T1851"/>
  <c r="S1851"/>
  <c r="R1881"/>
  <c r="I1881"/>
  <c r="J1958"/>
  <c r="I1958"/>
  <c r="H1958"/>
  <c r="F1958"/>
  <c r="X1958"/>
  <c r="F1985"/>
  <c r="I1985"/>
  <c r="H1985"/>
  <c r="J2026"/>
  <c r="I2026"/>
  <c r="X2026"/>
  <c r="R2026"/>
  <c r="H2026"/>
  <c r="F2026"/>
  <c r="T2105"/>
  <c r="S2105"/>
  <c r="AB1516"/>
  <c r="AB1648"/>
  <c r="AB1662"/>
  <c r="AB1665"/>
  <c r="AB1706"/>
  <c r="AB1709"/>
  <c r="AB1714"/>
  <c r="AB1717"/>
  <c r="AB1720"/>
  <c r="T1750"/>
  <c r="AB1780"/>
  <c r="J1835"/>
  <c r="F1835"/>
  <c r="AB1844"/>
  <c r="T1844"/>
  <c r="AB1892"/>
  <c r="T1892"/>
  <c r="H1925"/>
  <c r="I1925"/>
  <c r="F1925"/>
  <c r="F1993"/>
  <c r="I1993"/>
  <c r="H1993"/>
  <c r="I2029"/>
  <c r="F2029"/>
  <c r="H2029"/>
  <c r="T2049"/>
  <c r="S2049"/>
  <c r="S1660"/>
  <c r="S1665"/>
  <c r="S1680"/>
  <c r="AB1824"/>
  <c r="S1824"/>
  <c r="X1841"/>
  <c r="J1841"/>
  <c r="I1841"/>
  <c r="H1841"/>
  <c r="T1855"/>
  <c r="S1855"/>
  <c r="T1863"/>
  <c r="S1863"/>
  <c r="T1887"/>
  <c r="S1887"/>
  <c r="R1889"/>
  <c r="I1889"/>
  <c r="I1894"/>
  <c r="R1894"/>
  <c r="R1898"/>
  <c r="J1898"/>
  <c r="I1898"/>
  <c r="F1898"/>
  <c r="X1898"/>
  <c r="R1946"/>
  <c r="J1946"/>
  <c r="I1946"/>
  <c r="H1946"/>
  <c r="F1946"/>
  <c r="X1946"/>
  <c r="F1964"/>
  <c r="AB1494"/>
  <c r="S1565"/>
  <c r="S1597"/>
  <c r="S1628"/>
  <c r="S1633"/>
  <c r="I1634"/>
  <c r="H1641"/>
  <c r="AB1642"/>
  <c r="AB1645"/>
  <c r="S1648"/>
  <c r="AB1650"/>
  <c r="AB1653"/>
  <c r="AB1656"/>
  <c r="I1658"/>
  <c r="S1677"/>
  <c r="T1680"/>
  <c r="AB1696"/>
  <c r="AB1698"/>
  <c r="AB1701"/>
  <c r="S1704"/>
  <c r="S1720"/>
  <c r="AB1722"/>
  <c r="AB1725"/>
  <c r="S1734"/>
  <c r="S1736"/>
  <c r="S1754"/>
  <c r="AB1755"/>
  <c r="AB1762"/>
  <c r="AB1766"/>
  <c r="AB1770"/>
  <c r="T1776"/>
  <c r="AB1778"/>
  <c r="S1780"/>
  <c r="T1786"/>
  <c r="AB1791"/>
  <c r="S1795"/>
  <c r="S1815"/>
  <c r="AB1817"/>
  <c r="X1821"/>
  <c r="I1821"/>
  <c r="S1827"/>
  <c r="F1841"/>
  <c r="AB1852"/>
  <c r="F1852"/>
  <c r="I1878"/>
  <c r="R1878"/>
  <c r="J1878"/>
  <c r="J1894"/>
  <c r="H1898"/>
  <c r="R1909"/>
  <c r="I1909"/>
  <c r="H1918"/>
  <c r="F1918"/>
  <c r="X1918"/>
  <c r="R1918"/>
  <c r="J1918"/>
  <c r="I1926"/>
  <c r="H1926"/>
  <c r="F1926"/>
  <c r="X1926"/>
  <c r="R1926"/>
  <c r="I1961"/>
  <c r="H1961"/>
  <c r="F1961"/>
  <c r="X1966"/>
  <c r="R1966"/>
  <c r="J1966"/>
  <c r="I1966"/>
  <c r="H1966"/>
  <c r="T1969"/>
  <c r="AB1969"/>
  <c r="I2030"/>
  <c r="F2030"/>
  <c r="X2030"/>
  <c r="R2030"/>
  <c r="J2030"/>
  <c r="H2030"/>
  <c r="X2038"/>
  <c r="R2038"/>
  <c r="H2038"/>
  <c r="J2038"/>
  <c r="I2038"/>
  <c r="F2038"/>
  <c r="X2054"/>
  <c r="R2054"/>
  <c r="J2054"/>
  <c r="F2054"/>
  <c r="I2054"/>
  <c r="H2054"/>
  <c r="AB1523"/>
  <c r="AB1582"/>
  <c r="AB1614"/>
  <c r="S1617"/>
  <c r="T1648"/>
  <c r="AB1664"/>
  <c r="S1688"/>
  <c r="F1706"/>
  <c r="AB1708"/>
  <c r="J1709"/>
  <c r="F1714"/>
  <c r="T1720"/>
  <c r="S1728"/>
  <c r="S1752"/>
  <c r="S1768"/>
  <c r="T1780"/>
  <c r="AB1782"/>
  <c r="S1784"/>
  <c r="T1790"/>
  <c r="AB1792"/>
  <c r="AB1795"/>
  <c r="S1799"/>
  <c r="S1807"/>
  <c r="AB1809"/>
  <c r="T1824"/>
  <c r="R1841"/>
  <c r="S1844"/>
  <c r="AB1856"/>
  <c r="T1879"/>
  <c r="S1879"/>
  <c r="R1882"/>
  <c r="J1882"/>
  <c r="I1882"/>
  <c r="H1882"/>
  <c r="F1882"/>
  <c r="S1892"/>
  <c r="AB1898"/>
  <c r="AB1903"/>
  <c r="S1903"/>
  <c r="J1926"/>
  <c r="AB1932"/>
  <c r="S1932"/>
  <c r="F1966"/>
  <c r="X1974"/>
  <c r="J1974"/>
  <c r="R1974"/>
  <c r="I1974"/>
  <c r="H1974"/>
  <c r="F1974"/>
  <c r="J1982"/>
  <c r="X1982"/>
  <c r="I1982"/>
  <c r="H1982"/>
  <c r="F1982"/>
  <c r="R1994"/>
  <c r="J1994"/>
  <c r="F1994"/>
  <c r="I1994"/>
  <c r="H1994"/>
  <c r="X1994"/>
  <c r="F2020"/>
  <c r="J1910"/>
  <c r="I1910"/>
  <c r="H1910"/>
  <c r="F1910"/>
  <c r="R1922"/>
  <c r="J1922"/>
  <c r="I1922"/>
  <c r="F1922"/>
  <c r="X1922"/>
  <c r="I1929"/>
  <c r="H1929"/>
  <c r="F1929"/>
  <c r="I1957"/>
  <c r="H1957"/>
  <c r="F1957"/>
  <c r="I1962"/>
  <c r="H1962"/>
  <c r="F1962"/>
  <c r="X1962"/>
  <c r="R1962"/>
  <c r="T1975"/>
  <c r="S1975"/>
  <c r="F1977"/>
  <c r="I1977"/>
  <c r="H1977"/>
  <c r="I2005"/>
  <c r="H2005"/>
  <c r="F2005"/>
  <c r="F2033"/>
  <c r="I2033"/>
  <c r="H2033"/>
  <c r="S1829"/>
  <c r="J1833"/>
  <c r="AB1840"/>
  <c r="J1871"/>
  <c r="AB1882"/>
  <c r="R1886"/>
  <c r="T1900"/>
  <c r="R1902"/>
  <c r="I1906"/>
  <c r="F1914"/>
  <c r="AB1916"/>
  <c r="T1920"/>
  <c r="AB1929"/>
  <c r="X1933"/>
  <c r="J1934"/>
  <c r="AB1936"/>
  <c r="T1940"/>
  <c r="F1950"/>
  <c r="F1954"/>
  <c r="F1956"/>
  <c r="T1960"/>
  <c r="AB1961"/>
  <c r="H1965"/>
  <c r="T1967"/>
  <c r="I1970"/>
  <c r="AB1980"/>
  <c r="S1980"/>
  <c r="I1981"/>
  <c r="AB1991"/>
  <c r="T1991"/>
  <c r="AB1995"/>
  <c r="S1995"/>
  <c r="F2014"/>
  <c r="X2042"/>
  <c r="AB2049"/>
  <c r="T2078"/>
  <c r="AB2078"/>
  <c r="T2085"/>
  <c r="S2085"/>
  <c r="T2093"/>
  <c r="S2093"/>
  <c r="T2098"/>
  <c r="AB2098"/>
  <c r="R2119"/>
  <c r="I2119"/>
  <c r="H2119"/>
  <c r="I2138"/>
  <c r="F2138"/>
  <c r="T2239"/>
  <c r="S2239"/>
  <c r="AB1830"/>
  <c r="F1844"/>
  <c r="S1848"/>
  <c r="AB1876"/>
  <c r="AB1888"/>
  <c r="J1906"/>
  <c r="H1914"/>
  <c r="R1934"/>
  <c r="H1950"/>
  <c r="H1954"/>
  <c r="AB1959"/>
  <c r="I1965"/>
  <c r="AB1968"/>
  <c r="T1977"/>
  <c r="AB1977"/>
  <c r="AB1988"/>
  <c r="T1988"/>
  <c r="H1989"/>
  <c r="F2021"/>
  <c r="R2022"/>
  <c r="J2022"/>
  <c r="F2022"/>
  <c r="F2028"/>
  <c r="T2037"/>
  <c r="AB2037"/>
  <c r="H2074"/>
  <c r="AB2088"/>
  <c r="T2088"/>
  <c r="AB2093"/>
  <c r="AB2103"/>
  <c r="AB2108"/>
  <c r="S2108"/>
  <c r="F1970"/>
  <c r="R1970"/>
  <c r="R2014"/>
  <c r="I2014"/>
  <c r="H2014"/>
  <c r="I2025"/>
  <c r="T2047"/>
  <c r="S2047"/>
  <c r="X2114"/>
  <c r="I2114"/>
  <c r="F2114"/>
  <c r="T2161"/>
  <c r="S2161"/>
  <c r="AB1890"/>
  <c r="AB1952"/>
  <c r="F1969"/>
  <c r="AB1976"/>
  <c r="T1976"/>
  <c r="T1985"/>
  <c r="AB1985"/>
  <c r="R1990"/>
  <c r="H1990"/>
  <c r="AB1992"/>
  <c r="T1992"/>
  <c r="S1992"/>
  <c r="H1997"/>
  <c r="F1997"/>
  <c r="T1999"/>
  <c r="S1999"/>
  <c r="F2008"/>
  <c r="AB2020"/>
  <c r="T2020"/>
  <c r="S2020"/>
  <c r="F2025"/>
  <c r="R2042"/>
  <c r="I2042"/>
  <c r="H2042"/>
  <c r="I2126"/>
  <c r="H2126"/>
  <c r="T2231"/>
  <c r="S2231"/>
  <c r="T1830"/>
  <c r="AB1839"/>
  <c r="H1873"/>
  <c r="S1876"/>
  <c r="AB1884"/>
  <c r="AB1885"/>
  <c r="T1888"/>
  <c r="AB1896"/>
  <c r="AB1901"/>
  <c r="X1934"/>
  <c r="S1948"/>
  <c r="AB1949"/>
  <c r="S1952"/>
  <c r="AB1953"/>
  <c r="T1959"/>
  <c r="S1963"/>
  <c r="S1968"/>
  <c r="F1973"/>
  <c r="T1983"/>
  <c r="S1988"/>
  <c r="X1990"/>
  <c r="AB1997"/>
  <c r="F2001"/>
  <c r="J2010"/>
  <c r="I2010"/>
  <c r="X2010"/>
  <c r="R2013"/>
  <c r="H2025"/>
  <c r="T2029"/>
  <c r="AB2029"/>
  <c r="AB2061"/>
  <c r="AB2069"/>
  <c r="S2075"/>
  <c r="H2078"/>
  <c r="J2078"/>
  <c r="I2078"/>
  <c r="T2089"/>
  <c r="S2089"/>
  <c r="H2114"/>
  <c r="S2118"/>
  <c r="AB2118"/>
  <c r="S2174"/>
  <c r="T2174"/>
  <c r="AB2174"/>
  <c r="R2305"/>
  <c r="J2305"/>
  <c r="S1872"/>
  <c r="AB1874"/>
  <c r="H1887"/>
  <c r="H1903"/>
  <c r="X1906"/>
  <c r="S1912"/>
  <c r="S1931"/>
  <c r="F1934"/>
  <c r="AB1941"/>
  <c r="T1963"/>
  <c r="T1971"/>
  <c r="H1973"/>
  <c r="F1986"/>
  <c r="X1986"/>
  <c r="R1986"/>
  <c r="T1989"/>
  <c r="AB1989"/>
  <c r="F1990"/>
  <c r="AB2000"/>
  <c r="S2000"/>
  <c r="H2001"/>
  <c r="S2004"/>
  <c r="H2017"/>
  <c r="AB2024"/>
  <c r="S2024"/>
  <c r="S2027"/>
  <c r="H2037"/>
  <c r="S2039"/>
  <c r="J2041"/>
  <c r="H2045"/>
  <c r="F2045"/>
  <c r="AB2075"/>
  <c r="AB2081"/>
  <c r="AB2092"/>
  <c r="T2092"/>
  <c r="AB2097"/>
  <c r="R2127"/>
  <c r="I2127"/>
  <c r="H2127"/>
  <c r="AB2148"/>
  <c r="S2148"/>
  <c r="T2148"/>
  <c r="AB2162"/>
  <c r="S2241"/>
  <c r="AB2241"/>
  <c r="T2241"/>
  <c r="H2261"/>
  <c r="F2261"/>
  <c r="X2261"/>
  <c r="AB1831"/>
  <c r="AB1835"/>
  <c r="AB1853"/>
  <c r="T1872"/>
  <c r="AB1880"/>
  <c r="AB1908"/>
  <c r="T1912"/>
  <c r="T1931"/>
  <c r="T1936"/>
  <c r="S1944"/>
  <c r="AB1945"/>
  <c r="AB1951"/>
  <c r="AB1955"/>
  <c r="S1956"/>
  <c r="AB1964"/>
  <c r="X1970"/>
  <c r="AB1972"/>
  <c r="S1972"/>
  <c r="I1973"/>
  <c r="F1981"/>
  <c r="AB1987"/>
  <c r="S1987"/>
  <c r="I1990"/>
  <c r="T1993"/>
  <c r="AB1993"/>
  <c r="S1996"/>
  <c r="H1998"/>
  <c r="F1998"/>
  <c r="I2001"/>
  <c r="X2002"/>
  <c r="J2002"/>
  <c r="T2004"/>
  <c r="F2017"/>
  <c r="H2018"/>
  <c r="X2018"/>
  <c r="J2018"/>
  <c r="X2022"/>
  <c r="T2027"/>
  <c r="AB2040"/>
  <c r="T2040"/>
  <c r="I2045"/>
  <c r="T2077"/>
  <c r="R2084"/>
  <c r="X2084"/>
  <c r="R2089"/>
  <c r="F2115"/>
  <c r="I2115"/>
  <c r="R2115"/>
  <c r="AB2151"/>
  <c r="S2166"/>
  <c r="T2166"/>
  <c r="X2174"/>
  <c r="I2174"/>
  <c r="H2174"/>
  <c r="F2174"/>
  <c r="T2235"/>
  <c r="S2235"/>
  <c r="T1984"/>
  <c r="AB2008"/>
  <c r="AB2015"/>
  <c r="T2028"/>
  <c r="AB2036"/>
  <c r="AB2059"/>
  <c r="I2062"/>
  <c r="I2070"/>
  <c r="AB2077"/>
  <c r="AB2101"/>
  <c r="AB2102"/>
  <c r="AB2105"/>
  <c r="AB2107"/>
  <c r="T2109"/>
  <c r="AB2126"/>
  <c r="AB2157"/>
  <c r="T2157"/>
  <c r="S2157"/>
  <c r="J2299"/>
  <c r="I2299"/>
  <c r="F2299"/>
  <c r="R2123"/>
  <c r="J2123"/>
  <c r="AB2153"/>
  <c r="T2153"/>
  <c r="S2153"/>
  <c r="F2157"/>
  <c r="I2166"/>
  <c r="H2166"/>
  <c r="F2166"/>
  <c r="X2226"/>
  <c r="R2226"/>
  <c r="J2226"/>
  <c r="H2226"/>
  <c r="F2226"/>
  <c r="H2253"/>
  <c r="X2253"/>
  <c r="AB2113"/>
  <c r="F2113"/>
  <c r="S2121"/>
  <c r="F2129"/>
  <c r="X2129"/>
  <c r="H2134"/>
  <c r="X2158"/>
  <c r="I2238"/>
  <c r="R2238"/>
  <c r="J2238"/>
  <c r="H2238"/>
  <c r="F2238"/>
  <c r="T2278"/>
  <c r="S2278"/>
  <c r="H2350"/>
  <c r="X2350"/>
  <c r="R2350"/>
  <c r="J2350"/>
  <c r="I2350"/>
  <c r="AB2445"/>
  <c r="T2445"/>
  <c r="S2445"/>
  <c r="J2449"/>
  <c r="F2449"/>
  <c r="X2449"/>
  <c r="R2449"/>
  <c r="I2449"/>
  <c r="H2449"/>
  <c r="S2008"/>
  <c r="AB2016"/>
  <c r="AB2021"/>
  <c r="AB2044"/>
  <c r="AB2084"/>
  <c r="AB2096"/>
  <c r="T2106"/>
  <c r="AB2106"/>
  <c r="S2122"/>
  <c r="T2122"/>
  <c r="I2134"/>
  <c r="S2162"/>
  <c r="T2162"/>
  <c r="H2233"/>
  <c r="F2233"/>
  <c r="X2238"/>
  <c r="J2291"/>
  <c r="I2291"/>
  <c r="H2291"/>
  <c r="F2291"/>
  <c r="T2343"/>
  <c r="S2343"/>
  <c r="AB2343"/>
  <c r="AB2023"/>
  <c r="AB2032"/>
  <c r="AB2052"/>
  <c r="AB2067"/>
  <c r="AB2073"/>
  <c r="T2114"/>
  <c r="AB2114"/>
  <c r="I2122"/>
  <c r="X2122"/>
  <c r="S2150"/>
  <c r="AB2150"/>
  <c r="R2159"/>
  <c r="I2159"/>
  <c r="H2159"/>
  <c r="AB2201"/>
  <c r="T2201"/>
  <c r="T2225"/>
  <c r="S2225"/>
  <c r="H2257"/>
  <c r="F2257"/>
  <c r="X2257"/>
  <c r="AB2269"/>
  <c r="T2269"/>
  <c r="S2269"/>
  <c r="AB2276"/>
  <c r="S2276"/>
  <c r="X2302"/>
  <c r="J2302"/>
  <c r="H2302"/>
  <c r="F2302"/>
  <c r="J2215"/>
  <c r="H2218"/>
  <c r="AB2234"/>
  <c r="AB2238"/>
  <c r="H2254"/>
  <c r="T2257"/>
  <c r="H2258"/>
  <c r="T2261"/>
  <c r="AB2284"/>
  <c r="J2294"/>
  <c r="F2294"/>
  <c r="AB2298"/>
  <c r="I2298"/>
  <c r="AB2302"/>
  <c r="AB2306"/>
  <c r="T2311"/>
  <c r="AB2311"/>
  <c r="T2325"/>
  <c r="R2390"/>
  <c r="H2390"/>
  <c r="F2390"/>
  <c r="J2390"/>
  <c r="I2390"/>
  <c r="T2474"/>
  <c r="AB2474"/>
  <c r="T2488"/>
  <c r="S2488"/>
  <c r="AB2125"/>
  <c r="AB2127"/>
  <c r="AB2130"/>
  <c r="J2155"/>
  <c r="AB2184"/>
  <c r="S2191"/>
  <c r="S2199"/>
  <c r="S2207"/>
  <c r="R2218"/>
  <c r="AB2257"/>
  <c r="R2258"/>
  <c r="AB2261"/>
  <c r="R2270"/>
  <c r="T2291"/>
  <c r="AB2291"/>
  <c r="T2304"/>
  <c r="S2304"/>
  <c r="T2335"/>
  <c r="AB2335"/>
  <c r="R2474"/>
  <c r="F2474"/>
  <c r="X2474"/>
  <c r="J2474"/>
  <c r="I2474"/>
  <c r="H2474"/>
  <c r="H2485"/>
  <c r="F2485"/>
  <c r="X2485"/>
  <c r="AB2186"/>
  <c r="T2191"/>
  <c r="T2199"/>
  <c r="T2207"/>
  <c r="AB2215"/>
  <c r="J2306"/>
  <c r="R2348"/>
  <c r="J2348"/>
  <c r="I2348"/>
  <c r="F2348"/>
  <c r="X2348"/>
  <c r="H2352"/>
  <c r="F2352"/>
  <c r="R2352"/>
  <c r="J2352"/>
  <c r="I2352"/>
  <c r="H2422"/>
  <c r="AB2435"/>
  <c r="S2435"/>
  <c r="T2435"/>
  <c r="H2440"/>
  <c r="I2440"/>
  <c r="F2440"/>
  <c r="R2440"/>
  <c r="J2440"/>
  <c r="I2489"/>
  <c r="F2489"/>
  <c r="X2489"/>
  <c r="AB2134"/>
  <c r="I2147"/>
  <c r="F2154"/>
  <c r="S2177"/>
  <c r="S2180"/>
  <c r="S2184"/>
  <c r="X2215"/>
  <c r="AB2218"/>
  <c r="S2223"/>
  <c r="T2237"/>
  <c r="AB2245"/>
  <c r="AB2254"/>
  <c r="AB2258"/>
  <c r="AB2262"/>
  <c r="AB2272"/>
  <c r="T2285"/>
  <c r="T2299"/>
  <c r="AB2299"/>
  <c r="H2300"/>
  <c r="AB2304"/>
  <c r="X2306"/>
  <c r="X2343"/>
  <c r="J2343"/>
  <c r="I2343"/>
  <c r="F2343"/>
  <c r="H2348"/>
  <c r="X2440"/>
  <c r="H2489"/>
  <c r="AB2109"/>
  <c r="J2147"/>
  <c r="T2158"/>
  <c r="T2170"/>
  <c r="T2178"/>
  <c r="AB2182"/>
  <c r="T2184"/>
  <c r="AB2194"/>
  <c r="AB2197"/>
  <c r="AB2210"/>
  <c r="AB2213"/>
  <c r="X2218"/>
  <c r="AB2250"/>
  <c r="X2258"/>
  <c r="S2267"/>
  <c r="AB2274"/>
  <c r="AB2290"/>
  <c r="J2290"/>
  <c r="S2293"/>
  <c r="I2300"/>
  <c r="F2306"/>
  <c r="F2307"/>
  <c r="T2312"/>
  <c r="S2312"/>
  <c r="S2319"/>
  <c r="F2326"/>
  <c r="H2326"/>
  <c r="AB2342"/>
  <c r="T2342"/>
  <c r="J2356"/>
  <c r="R2356"/>
  <c r="H2356"/>
  <c r="X2356"/>
  <c r="R2382"/>
  <c r="J2382"/>
  <c r="I2382"/>
  <c r="H2382"/>
  <c r="F2382"/>
  <c r="X2382"/>
  <c r="H2426"/>
  <c r="H2438"/>
  <c r="F2438"/>
  <c r="R2438"/>
  <c r="J2438"/>
  <c r="I2438"/>
  <c r="X2448"/>
  <c r="F2448"/>
  <c r="R2458"/>
  <c r="I2458"/>
  <c r="F2458"/>
  <c r="X2458"/>
  <c r="AB2124"/>
  <c r="S2125"/>
  <c r="T2142"/>
  <c r="T2146"/>
  <c r="S2149"/>
  <c r="AB2181"/>
  <c r="AB2185"/>
  <c r="AB2189"/>
  <c r="AB2202"/>
  <c r="AB2205"/>
  <c r="H2215"/>
  <c r="F2218"/>
  <c r="R2229"/>
  <c r="AB2237"/>
  <c r="AB2246"/>
  <c r="F2258"/>
  <c r="AB2271"/>
  <c r="S2277"/>
  <c r="S2280"/>
  <c r="AB2285"/>
  <c r="S2291"/>
  <c r="S2297"/>
  <c r="T2303"/>
  <c r="AB2303"/>
  <c r="S2306"/>
  <c r="S2310"/>
  <c r="F2314"/>
  <c r="AB2319"/>
  <c r="AB2323"/>
  <c r="S2335"/>
  <c r="I2356"/>
  <c r="J2364"/>
  <c r="R2364"/>
  <c r="I2364"/>
  <c r="X2364"/>
  <c r="J2372"/>
  <c r="R2372"/>
  <c r="H2372"/>
  <c r="X2372"/>
  <c r="T2407"/>
  <c r="AB2407"/>
  <c r="F2426"/>
  <c r="X2438"/>
  <c r="H2458"/>
  <c r="AB2158"/>
  <c r="AB2177"/>
  <c r="AB2178"/>
  <c r="AB2209"/>
  <c r="AB2242"/>
  <c r="X2246"/>
  <c r="AB2265"/>
  <c r="X2270"/>
  <c r="F2279"/>
  <c r="T2280"/>
  <c r="AB2310"/>
  <c r="AB2313"/>
  <c r="T2313"/>
  <c r="X2330"/>
  <c r="H2330"/>
  <c r="S2342"/>
  <c r="H2364"/>
  <c r="I2372"/>
  <c r="S2378"/>
  <c r="T2378"/>
  <c r="T2421"/>
  <c r="S2421"/>
  <c r="AB2439"/>
  <c r="T2439"/>
  <c r="S2439"/>
  <c r="T2449"/>
  <c r="AB2449"/>
  <c r="T2348"/>
  <c r="T2382"/>
  <c r="AB2458"/>
  <c r="AB2489"/>
  <c r="R2491"/>
  <c r="I2361"/>
  <c r="I2362"/>
  <c r="I2369"/>
  <c r="I2377"/>
  <c r="I2379"/>
  <c r="H2478"/>
  <c r="AB2481"/>
  <c r="AB2486"/>
  <c r="AB2293"/>
  <c r="R2327"/>
  <c r="R2331"/>
  <c r="AB2339"/>
  <c r="X2342"/>
  <c r="S2346"/>
  <c r="H2347"/>
  <c r="AB2357"/>
  <c r="J2361"/>
  <c r="J2362"/>
  <c r="AB2365"/>
  <c r="J2369"/>
  <c r="AB2373"/>
  <c r="J2377"/>
  <c r="J2379"/>
  <c r="AB2382"/>
  <c r="T2386"/>
  <c r="J2387"/>
  <c r="T2390"/>
  <c r="AB2394"/>
  <c r="S2397"/>
  <c r="R2406"/>
  <c r="T2410"/>
  <c r="AB2423"/>
  <c r="AB2442"/>
  <c r="T2446"/>
  <c r="J2447"/>
  <c r="AB2451"/>
  <c r="T2462"/>
  <c r="J2463"/>
  <c r="AB2466"/>
  <c r="I2478"/>
  <c r="AB2480"/>
  <c r="F2481"/>
  <c r="AB2327"/>
  <c r="AB2331"/>
  <c r="F2335"/>
  <c r="AB2336"/>
  <c r="F2339"/>
  <c r="F2342"/>
  <c r="T2346"/>
  <c r="I2347"/>
  <c r="AB2354"/>
  <c r="R2361"/>
  <c r="R2369"/>
  <c r="R2377"/>
  <c r="S2392"/>
  <c r="AB2427"/>
  <c r="S2436"/>
  <c r="AB2443"/>
  <c r="H2455"/>
  <c r="X2466"/>
  <c r="T2470"/>
  <c r="AB2297"/>
  <c r="AB2305"/>
  <c r="AB2315"/>
  <c r="H2335"/>
  <c r="S2336"/>
  <c r="H2339"/>
  <c r="S2347"/>
  <c r="AB2395"/>
  <c r="AB2400"/>
  <c r="T2422"/>
  <c r="S2443"/>
  <c r="AB2448"/>
  <c r="T2454"/>
  <c r="J2455"/>
  <c r="AB2459"/>
  <c r="AB2461"/>
  <c r="AB2468"/>
  <c r="AB2470"/>
  <c r="S2471"/>
  <c r="I2481"/>
  <c r="H2500"/>
  <c r="AB2383"/>
  <c r="I2430"/>
  <c r="T2433"/>
  <c r="H2466"/>
  <c r="S2469"/>
  <c r="J2481"/>
  <c r="AB2485"/>
  <c r="J2335"/>
  <c r="J2339"/>
  <c r="AB2347"/>
  <c r="AB2351"/>
  <c r="X2361"/>
  <c r="X2362"/>
  <c r="X2369"/>
  <c r="X2377"/>
  <c r="AB2384"/>
  <c r="AB2393"/>
  <c r="T2398"/>
  <c r="S2400"/>
  <c r="AB2411"/>
  <c r="AB2422"/>
  <c r="J2430"/>
  <c r="AB2433"/>
  <c r="S2453"/>
  <c r="AB2454"/>
  <c r="S2455"/>
  <c r="I2466"/>
  <c r="S2468"/>
  <c r="AB2469"/>
  <c r="T2481"/>
  <c r="AB2501"/>
  <c r="J5"/>
  <c r="F19" i="6"/>
  <c r="X338" i="5"/>
  <c r="X301"/>
  <c r="AB23"/>
  <c r="X27"/>
  <c r="AB112"/>
  <c r="F143"/>
  <c r="R143"/>
  <c r="J143"/>
  <c r="J146"/>
  <c r="I146"/>
  <c r="H146"/>
  <c r="AB176"/>
  <c r="AB198"/>
  <c r="H231"/>
  <c r="F231"/>
  <c r="R231"/>
  <c r="J231"/>
  <c r="I231"/>
  <c r="H251"/>
  <c r="F251"/>
  <c r="X251"/>
  <c r="R251"/>
  <c r="J251"/>
  <c r="I251"/>
  <c r="H283"/>
  <c r="F283"/>
  <c r="X283"/>
  <c r="R283"/>
  <c r="J283"/>
  <c r="I283"/>
  <c r="AB317"/>
  <c r="AB409"/>
  <c r="AB102"/>
  <c r="F111"/>
  <c r="R111"/>
  <c r="J111"/>
  <c r="J114"/>
  <c r="I114"/>
  <c r="H114"/>
  <c r="AB134"/>
  <c r="AB144"/>
  <c r="AB166"/>
  <c r="F175"/>
  <c r="R175"/>
  <c r="J175"/>
  <c r="J178"/>
  <c r="I178"/>
  <c r="H178"/>
  <c r="J206"/>
  <c r="I206"/>
  <c r="H206"/>
  <c r="AB237"/>
  <c r="H267"/>
  <c r="F267"/>
  <c r="X267"/>
  <c r="R267"/>
  <c r="J267"/>
  <c r="I267"/>
  <c r="R308"/>
  <c r="H308"/>
  <c r="I308"/>
  <c r="F308"/>
  <c r="J308"/>
  <c r="R5"/>
  <c r="H6"/>
  <c r="I19"/>
  <c r="AB20"/>
  <c r="R21"/>
  <c r="H22"/>
  <c r="I26"/>
  <c r="AB27"/>
  <c r="R28"/>
  <c r="H29"/>
  <c r="F32"/>
  <c r="J32"/>
  <c r="AB32"/>
  <c r="I33"/>
  <c r="F34"/>
  <c r="F35"/>
  <c r="J35"/>
  <c r="AB35"/>
  <c r="I37"/>
  <c r="F38"/>
  <c r="F39"/>
  <c r="J39"/>
  <c r="AB39"/>
  <c r="I41"/>
  <c r="F42"/>
  <c r="F43"/>
  <c r="J43"/>
  <c r="AB43"/>
  <c r="I45"/>
  <c r="F46"/>
  <c r="F47"/>
  <c r="J47"/>
  <c r="AB47"/>
  <c r="I49"/>
  <c r="F50"/>
  <c r="F51"/>
  <c r="J51"/>
  <c r="AB51"/>
  <c r="I53"/>
  <c r="F54"/>
  <c r="F55"/>
  <c r="J55"/>
  <c r="AB55"/>
  <c r="I57"/>
  <c r="F58"/>
  <c r="F59"/>
  <c r="J59"/>
  <c r="AB59"/>
  <c r="I61"/>
  <c r="F62"/>
  <c r="F63"/>
  <c r="J63"/>
  <c r="AB63"/>
  <c r="I65"/>
  <c r="F66"/>
  <c r="F67"/>
  <c r="J67"/>
  <c r="AB67"/>
  <c r="I69"/>
  <c r="F70"/>
  <c r="F71"/>
  <c r="J71"/>
  <c r="AB71"/>
  <c r="I73"/>
  <c r="F74"/>
  <c r="F75"/>
  <c r="J75"/>
  <c r="AB75"/>
  <c r="I77"/>
  <c r="F78"/>
  <c r="F79"/>
  <c r="J79"/>
  <c r="AB79"/>
  <c r="I81"/>
  <c r="F82"/>
  <c r="F83"/>
  <c r="J83"/>
  <c r="AB83"/>
  <c r="I85"/>
  <c r="F86"/>
  <c r="F87"/>
  <c r="J87"/>
  <c r="AB87"/>
  <c r="I89"/>
  <c r="F90"/>
  <c r="F91"/>
  <c r="J91"/>
  <c r="AB91"/>
  <c r="I93"/>
  <c r="F94"/>
  <c r="F95"/>
  <c r="J95"/>
  <c r="AB95"/>
  <c r="AB101"/>
  <c r="AB114"/>
  <c r="H119"/>
  <c r="X122"/>
  <c r="F123"/>
  <c r="R123"/>
  <c r="J123"/>
  <c r="AB124"/>
  <c r="J126"/>
  <c r="I126"/>
  <c r="H126"/>
  <c r="AB133"/>
  <c r="AB146"/>
  <c r="H151"/>
  <c r="X154"/>
  <c r="F155"/>
  <c r="R155"/>
  <c r="J155"/>
  <c r="AB156"/>
  <c r="J158"/>
  <c r="I158"/>
  <c r="H158"/>
  <c r="AB165"/>
  <c r="X175"/>
  <c r="AB178"/>
  <c r="H183"/>
  <c r="F187"/>
  <c r="R187"/>
  <c r="J187"/>
  <c r="AB188"/>
  <c r="J190"/>
  <c r="I190"/>
  <c r="H190"/>
  <c r="AB197"/>
  <c r="F215"/>
  <c r="R215"/>
  <c r="J215"/>
  <c r="I215"/>
  <c r="AB217"/>
  <c r="H235"/>
  <c r="F235"/>
  <c r="X235"/>
  <c r="R235"/>
  <c r="J235"/>
  <c r="I235"/>
  <c r="AB241"/>
  <c r="AB257"/>
  <c r="AB273"/>
  <c r="AB289"/>
  <c r="AB5"/>
  <c r="I6"/>
  <c r="F18"/>
  <c r="J18"/>
  <c r="AB21"/>
  <c r="F25"/>
  <c r="J25"/>
  <c r="AB28"/>
  <c r="AB36"/>
  <c r="AB40"/>
  <c r="AB44"/>
  <c r="AB48"/>
  <c r="AB52"/>
  <c r="AB56"/>
  <c r="AB60"/>
  <c r="AB64"/>
  <c r="AB68"/>
  <c r="AB72"/>
  <c r="AB76"/>
  <c r="AB80"/>
  <c r="AB84"/>
  <c r="AB88"/>
  <c r="AB92"/>
  <c r="AB96"/>
  <c r="F103"/>
  <c r="R103"/>
  <c r="J103"/>
  <c r="AB104"/>
  <c r="J106"/>
  <c r="I106"/>
  <c r="H106"/>
  <c r="AB113"/>
  <c r="F122"/>
  <c r="AB126"/>
  <c r="F135"/>
  <c r="R135"/>
  <c r="J135"/>
  <c r="AB136"/>
  <c r="J138"/>
  <c r="I138"/>
  <c r="H138"/>
  <c r="AB145"/>
  <c r="F154"/>
  <c r="AB158"/>
  <c r="F167"/>
  <c r="R167"/>
  <c r="J167"/>
  <c r="AB168"/>
  <c r="J170"/>
  <c r="I170"/>
  <c r="H170"/>
  <c r="AB177"/>
  <c r="AB190"/>
  <c r="F199"/>
  <c r="R199"/>
  <c r="J199"/>
  <c r="AB200"/>
  <c r="J202"/>
  <c r="I202"/>
  <c r="H202"/>
  <c r="AB206"/>
  <c r="F207"/>
  <c r="R207"/>
  <c r="J207"/>
  <c r="I207"/>
  <c r="R218"/>
  <c r="J218"/>
  <c r="I218"/>
  <c r="H218"/>
  <c r="H239"/>
  <c r="F239"/>
  <c r="R239"/>
  <c r="J239"/>
  <c r="I239"/>
  <c r="H255"/>
  <c r="F255"/>
  <c r="X255"/>
  <c r="R255"/>
  <c r="J255"/>
  <c r="I255"/>
  <c r="H271"/>
  <c r="F271"/>
  <c r="X271"/>
  <c r="R271"/>
  <c r="J271"/>
  <c r="I271"/>
  <c r="R320"/>
  <c r="H320"/>
  <c r="J320"/>
  <c r="I320"/>
  <c r="F320"/>
  <c r="AB357"/>
  <c r="X368"/>
  <c r="R368"/>
  <c r="J368"/>
  <c r="H368"/>
  <c r="I368"/>
  <c r="F368"/>
  <c r="R380"/>
  <c r="J380"/>
  <c r="T380"/>
  <c r="H380"/>
  <c r="I380"/>
  <c r="F380"/>
  <c r="AB116"/>
  <c r="AB148"/>
  <c r="J150"/>
  <c r="I150"/>
  <c r="H150"/>
  <c r="AB170"/>
  <c r="H175"/>
  <c r="X178"/>
  <c r="F179"/>
  <c r="R179"/>
  <c r="J179"/>
  <c r="AB180"/>
  <c r="J182"/>
  <c r="I182"/>
  <c r="H182"/>
  <c r="AB202"/>
  <c r="AB209"/>
  <c r="AB245"/>
  <c r="AB261"/>
  <c r="AB277"/>
  <c r="AB293"/>
  <c r="R316"/>
  <c r="H316"/>
  <c r="I316"/>
  <c r="F316"/>
  <c r="J316"/>
  <c r="AB325"/>
  <c r="X348"/>
  <c r="R348"/>
  <c r="J348"/>
  <c r="H348"/>
  <c r="I348"/>
  <c r="F348"/>
  <c r="AB355"/>
  <c r="J27"/>
  <c r="F27"/>
  <c r="H20"/>
  <c r="H111"/>
  <c r="F115"/>
  <c r="R115"/>
  <c r="J115"/>
  <c r="X5"/>
  <c r="I20"/>
  <c r="J24"/>
  <c r="F24"/>
  <c r="I27"/>
  <c r="J31"/>
  <c r="F31"/>
  <c r="J98"/>
  <c r="I98"/>
  <c r="H98"/>
  <c r="I111"/>
  <c r="F114"/>
  <c r="AB118"/>
  <c r="F127"/>
  <c r="R127"/>
  <c r="J127"/>
  <c r="T127"/>
  <c r="AB128"/>
  <c r="J130"/>
  <c r="I130"/>
  <c r="H130"/>
  <c r="I143"/>
  <c r="F146"/>
  <c r="AB150"/>
  <c r="F159"/>
  <c r="R159"/>
  <c r="J159"/>
  <c r="AB160"/>
  <c r="J162"/>
  <c r="I162"/>
  <c r="H162"/>
  <c r="I175"/>
  <c r="F178"/>
  <c r="AB182"/>
  <c r="AB192"/>
  <c r="J194"/>
  <c r="I194"/>
  <c r="H194"/>
  <c r="F203"/>
  <c r="R203"/>
  <c r="J203"/>
  <c r="I203"/>
  <c r="X206"/>
  <c r="R210"/>
  <c r="J210"/>
  <c r="I210"/>
  <c r="H210"/>
  <c r="F219"/>
  <c r="X219"/>
  <c r="R219"/>
  <c r="J219"/>
  <c r="I219"/>
  <c r="AB221"/>
  <c r="H243"/>
  <c r="F243"/>
  <c r="R243"/>
  <c r="J243"/>
  <c r="I243"/>
  <c r="H275"/>
  <c r="F275"/>
  <c r="R275"/>
  <c r="J275"/>
  <c r="I275"/>
  <c r="H291"/>
  <c r="F291"/>
  <c r="X291"/>
  <c r="R291"/>
  <c r="J291"/>
  <c r="I291"/>
  <c r="R304"/>
  <c r="H304"/>
  <c r="J304"/>
  <c r="I304"/>
  <c r="F304"/>
  <c r="X304"/>
  <c r="AB405"/>
  <c r="H27"/>
  <c r="AB106"/>
  <c r="X114"/>
  <c r="J118"/>
  <c r="I118"/>
  <c r="H118"/>
  <c r="AB138"/>
  <c r="H143"/>
  <c r="F147"/>
  <c r="R147"/>
  <c r="J147"/>
  <c r="AB19"/>
  <c r="AB26"/>
  <c r="X28"/>
  <c r="F5"/>
  <c r="H18"/>
  <c r="F21"/>
  <c r="X24"/>
  <c r="H25"/>
  <c r="R27"/>
  <c r="F28"/>
  <c r="X31"/>
  <c r="AB33"/>
  <c r="AB37"/>
  <c r="AB41"/>
  <c r="AB45"/>
  <c r="AB49"/>
  <c r="AB53"/>
  <c r="AB57"/>
  <c r="AB61"/>
  <c r="AB65"/>
  <c r="AB69"/>
  <c r="AB73"/>
  <c r="AB77"/>
  <c r="AB81"/>
  <c r="AB85"/>
  <c r="AB89"/>
  <c r="AB93"/>
  <c r="AB97"/>
  <c r="AB98"/>
  <c r="H103"/>
  <c r="X106"/>
  <c r="F107"/>
  <c r="R107"/>
  <c r="J107"/>
  <c r="AB108"/>
  <c r="J110"/>
  <c r="I110"/>
  <c r="H110"/>
  <c r="AB117"/>
  <c r="AB130"/>
  <c r="H135"/>
  <c r="X138"/>
  <c r="F139"/>
  <c r="R139"/>
  <c r="J139"/>
  <c r="AB140"/>
  <c r="J142"/>
  <c r="I142"/>
  <c r="H142"/>
  <c r="AB149"/>
  <c r="AB162"/>
  <c r="H167"/>
  <c r="X170"/>
  <c r="F171"/>
  <c r="R171"/>
  <c r="J171"/>
  <c r="AB172"/>
  <c r="J174"/>
  <c r="I174"/>
  <c r="H174"/>
  <c r="AB181"/>
  <c r="AB194"/>
  <c r="H199"/>
  <c r="X202"/>
  <c r="AB205"/>
  <c r="F206"/>
  <c r="H207"/>
  <c r="AB225"/>
  <c r="AB249"/>
  <c r="AB265"/>
  <c r="AB281"/>
  <c r="AB297"/>
  <c r="AB300"/>
  <c r="AB309"/>
  <c r="R328"/>
  <c r="H328"/>
  <c r="J328"/>
  <c r="I328"/>
  <c r="F328"/>
  <c r="X381"/>
  <c r="J381"/>
  <c r="R381"/>
  <c r="I381"/>
  <c r="H381"/>
  <c r="F381"/>
  <c r="AB399"/>
  <c r="J20"/>
  <c r="F20"/>
  <c r="AB30"/>
  <c r="F22"/>
  <c r="J22"/>
  <c r="AB34"/>
  <c r="J37"/>
  <c r="H37"/>
  <c r="F37"/>
  <c r="J38"/>
  <c r="H38"/>
  <c r="AB42"/>
  <c r="J45"/>
  <c r="H45"/>
  <c r="F45"/>
  <c r="J46"/>
  <c r="H46"/>
  <c r="AB50"/>
  <c r="J50"/>
  <c r="H50"/>
  <c r="AB54"/>
  <c r="J54"/>
  <c r="H54"/>
  <c r="AB58"/>
  <c r="AB62"/>
  <c r="AB66"/>
  <c r="AB70"/>
  <c r="J73"/>
  <c r="H73"/>
  <c r="F73"/>
  <c r="J74"/>
  <c r="H74"/>
  <c r="AB78"/>
  <c r="J81"/>
  <c r="H81"/>
  <c r="F81"/>
  <c r="J82"/>
  <c r="H82"/>
  <c r="AB86"/>
  <c r="J89"/>
  <c r="H89"/>
  <c r="F89"/>
  <c r="J90"/>
  <c r="H90"/>
  <c r="J93"/>
  <c r="H93"/>
  <c r="F93"/>
  <c r="J94"/>
  <c r="H94"/>
  <c r="AB110"/>
  <c r="R114"/>
  <c r="AB120"/>
  <c r="AB142"/>
  <c r="R146"/>
  <c r="H147"/>
  <c r="X150"/>
  <c r="F151"/>
  <c r="R151"/>
  <c r="J151"/>
  <c r="AB152"/>
  <c r="J154"/>
  <c r="I154"/>
  <c r="H154"/>
  <c r="AB174"/>
  <c r="R178"/>
  <c r="H179"/>
  <c r="X182"/>
  <c r="F183"/>
  <c r="R183"/>
  <c r="J183"/>
  <c r="AB184"/>
  <c r="R206"/>
  <c r="F211"/>
  <c r="R211"/>
  <c r="J211"/>
  <c r="I211"/>
  <c r="AB213"/>
  <c r="H223"/>
  <c r="F223"/>
  <c r="R223"/>
  <c r="J223"/>
  <c r="I223"/>
  <c r="AB229"/>
  <c r="H247"/>
  <c r="F247"/>
  <c r="R247"/>
  <c r="J247"/>
  <c r="I247"/>
  <c r="H263"/>
  <c r="F263"/>
  <c r="X263"/>
  <c r="R263"/>
  <c r="J263"/>
  <c r="I263"/>
  <c r="H279"/>
  <c r="F279"/>
  <c r="R279"/>
  <c r="J279"/>
  <c r="I279"/>
  <c r="H295"/>
  <c r="F295"/>
  <c r="X295"/>
  <c r="R295"/>
  <c r="J295"/>
  <c r="I295"/>
  <c r="R324"/>
  <c r="H324"/>
  <c r="I324"/>
  <c r="F324"/>
  <c r="J324"/>
  <c r="X349"/>
  <c r="J349"/>
  <c r="R349"/>
  <c r="I349"/>
  <c r="H349"/>
  <c r="F349"/>
  <c r="AB358"/>
  <c r="I467"/>
  <c r="H467"/>
  <c r="F467"/>
  <c r="X467"/>
  <c r="R467"/>
  <c r="J467"/>
  <c r="I491"/>
  <c r="H491"/>
  <c r="X491"/>
  <c r="R491"/>
  <c r="J491"/>
  <c r="F491"/>
  <c r="F6"/>
  <c r="J6"/>
  <c r="F29"/>
  <c r="J29"/>
  <c r="J33"/>
  <c r="H33"/>
  <c r="F33"/>
  <c r="J34"/>
  <c r="H34"/>
  <c r="AB38"/>
  <c r="J41"/>
  <c r="H41"/>
  <c r="F41"/>
  <c r="J42"/>
  <c r="H42"/>
  <c r="AB46"/>
  <c r="J49"/>
  <c r="H49"/>
  <c r="F49"/>
  <c r="J53"/>
  <c r="F53"/>
  <c r="J57"/>
  <c r="H57"/>
  <c r="F57"/>
  <c r="J58"/>
  <c r="H58"/>
  <c r="J61"/>
  <c r="H61"/>
  <c r="F61"/>
  <c r="J62"/>
  <c r="H62"/>
  <c r="J65"/>
  <c r="H65"/>
  <c r="F65"/>
  <c r="J66"/>
  <c r="H66"/>
  <c r="J69"/>
  <c r="H69"/>
  <c r="F69"/>
  <c r="J70"/>
  <c r="H70"/>
  <c r="AB74"/>
  <c r="J77"/>
  <c r="H77"/>
  <c r="F77"/>
  <c r="J78"/>
  <c r="H78"/>
  <c r="AB82"/>
  <c r="J85"/>
  <c r="H85"/>
  <c r="F85"/>
  <c r="J86"/>
  <c r="H86"/>
  <c r="AB90"/>
  <c r="AB94"/>
  <c r="H115"/>
  <c r="F119"/>
  <c r="R119"/>
  <c r="J119"/>
  <c r="J122"/>
  <c r="I122"/>
  <c r="H122"/>
  <c r="I5"/>
  <c r="R18"/>
  <c r="F19"/>
  <c r="I21"/>
  <c r="R23"/>
  <c r="H24"/>
  <c r="R25"/>
  <c r="F26"/>
  <c r="I28"/>
  <c r="X29"/>
  <c r="R30"/>
  <c r="H31"/>
  <c r="X33"/>
  <c r="X37"/>
  <c r="X49"/>
  <c r="X53"/>
  <c r="X57"/>
  <c r="X61"/>
  <c r="X65"/>
  <c r="X69"/>
  <c r="X77"/>
  <c r="X81"/>
  <c r="X85"/>
  <c r="X98"/>
  <c r="R99"/>
  <c r="J99"/>
  <c r="AB100"/>
  <c r="J102"/>
  <c r="I102"/>
  <c r="H102"/>
  <c r="AB109"/>
  <c r="I115"/>
  <c r="F118"/>
  <c r="AB122"/>
  <c r="R126"/>
  <c r="H127"/>
  <c r="X130"/>
  <c r="F131"/>
  <c r="R131"/>
  <c r="J131"/>
  <c r="AB132"/>
  <c r="J134"/>
  <c r="I134"/>
  <c r="H134"/>
  <c r="AB141"/>
  <c r="I147"/>
  <c r="F150"/>
  <c r="AB154"/>
  <c r="R158"/>
  <c r="H159"/>
  <c r="F163"/>
  <c r="R163"/>
  <c r="J163"/>
  <c r="AB164"/>
  <c r="J166"/>
  <c r="I166"/>
  <c r="H166"/>
  <c r="AB173"/>
  <c r="I179"/>
  <c r="F182"/>
  <c r="AB186"/>
  <c r="R190"/>
  <c r="X194"/>
  <c r="F195"/>
  <c r="R195"/>
  <c r="J195"/>
  <c r="AB196"/>
  <c r="J198"/>
  <c r="H203"/>
  <c r="R214"/>
  <c r="J214"/>
  <c r="I214"/>
  <c r="H214"/>
  <c r="H227"/>
  <c r="F227"/>
  <c r="R227"/>
  <c r="J227"/>
  <c r="I227"/>
  <c r="AB233"/>
  <c r="AB253"/>
  <c r="AB269"/>
  <c r="AB285"/>
  <c r="R312"/>
  <c r="H312"/>
  <c r="J312"/>
  <c r="T312"/>
  <c r="I312"/>
  <c r="F312"/>
  <c r="R332"/>
  <c r="H332"/>
  <c r="J332"/>
  <c r="I332"/>
  <c r="F332"/>
  <c r="I307"/>
  <c r="F307"/>
  <c r="I315"/>
  <c r="F315"/>
  <c r="I323"/>
  <c r="F323"/>
  <c r="X329"/>
  <c r="J329"/>
  <c r="AB333"/>
  <c r="X340"/>
  <c r="R340"/>
  <c r="J340"/>
  <c r="H340"/>
  <c r="X341"/>
  <c r="J341"/>
  <c r="AB347"/>
  <c r="I365"/>
  <c r="AB370"/>
  <c r="J373"/>
  <c r="H377"/>
  <c r="AB379"/>
  <c r="AB382"/>
  <c r="R468"/>
  <c r="J468"/>
  <c r="I468"/>
  <c r="H468"/>
  <c r="F468"/>
  <c r="X468"/>
  <c r="R496"/>
  <c r="J496"/>
  <c r="I496"/>
  <c r="H496"/>
  <c r="F496"/>
  <c r="X496"/>
  <c r="R528"/>
  <c r="J528"/>
  <c r="I528"/>
  <c r="H528"/>
  <c r="F528"/>
  <c r="X528"/>
  <c r="AB210"/>
  <c r="AB214"/>
  <c r="AB218"/>
  <c r="H222"/>
  <c r="AB222"/>
  <c r="H226"/>
  <c r="AB226"/>
  <c r="H230"/>
  <c r="AB230"/>
  <c r="H234"/>
  <c r="AB234"/>
  <c r="H238"/>
  <c r="AB238"/>
  <c r="H242"/>
  <c r="AB242"/>
  <c r="H246"/>
  <c r="AB246"/>
  <c r="H250"/>
  <c r="AB250"/>
  <c r="H254"/>
  <c r="AB254"/>
  <c r="H258"/>
  <c r="AB258"/>
  <c r="AB262"/>
  <c r="H266"/>
  <c r="AB266"/>
  <c r="H270"/>
  <c r="AB270"/>
  <c r="AB274"/>
  <c r="AB278"/>
  <c r="H282"/>
  <c r="AB282"/>
  <c r="H286"/>
  <c r="AB286"/>
  <c r="AB290"/>
  <c r="AB294"/>
  <c r="H298"/>
  <c r="AB298"/>
  <c r="R299"/>
  <c r="R301"/>
  <c r="I306"/>
  <c r="AB307"/>
  <c r="I314"/>
  <c r="AB315"/>
  <c r="I322"/>
  <c r="AB323"/>
  <c r="AB329"/>
  <c r="I334"/>
  <c r="AB340"/>
  <c r="AB350"/>
  <c r="J353"/>
  <c r="H357"/>
  <c r="AB359"/>
  <c r="AB372"/>
  <c r="AB386"/>
  <c r="R456"/>
  <c r="F456"/>
  <c r="X456"/>
  <c r="J456"/>
  <c r="I456"/>
  <c r="H456"/>
  <c r="I222"/>
  <c r="I226"/>
  <c r="I230"/>
  <c r="I234"/>
  <c r="I238"/>
  <c r="I242"/>
  <c r="I246"/>
  <c r="I250"/>
  <c r="I254"/>
  <c r="I258"/>
  <c r="I266"/>
  <c r="I270"/>
  <c r="I282"/>
  <c r="I286"/>
  <c r="I294"/>
  <c r="I298"/>
  <c r="AB302"/>
  <c r="AB310"/>
  <c r="AB318"/>
  <c r="AB326"/>
  <c r="I330"/>
  <c r="F333"/>
  <c r="AB339"/>
  <c r="I357"/>
  <c r="F360"/>
  <c r="X365"/>
  <c r="J365"/>
  <c r="AB371"/>
  <c r="AB383"/>
  <c r="F384"/>
  <c r="AB390"/>
  <c r="X396"/>
  <c r="R396"/>
  <c r="J396"/>
  <c r="H396"/>
  <c r="X461"/>
  <c r="I461"/>
  <c r="H461"/>
  <c r="F461"/>
  <c r="R461"/>
  <c r="J461"/>
  <c r="I475"/>
  <c r="H475"/>
  <c r="X475"/>
  <c r="R475"/>
  <c r="J475"/>
  <c r="F475"/>
  <c r="J222"/>
  <c r="J226"/>
  <c r="J230"/>
  <c r="J234"/>
  <c r="J238"/>
  <c r="J242"/>
  <c r="J246"/>
  <c r="J250"/>
  <c r="J254"/>
  <c r="J266"/>
  <c r="J270"/>
  <c r="J282"/>
  <c r="J286"/>
  <c r="J298"/>
  <c r="H307"/>
  <c r="H315"/>
  <c r="H323"/>
  <c r="F329"/>
  <c r="AB330"/>
  <c r="H333"/>
  <c r="F340"/>
  <c r="AB342"/>
  <c r="R344"/>
  <c r="J344"/>
  <c r="H344"/>
  <c r="X345"/>
  <c r="J345"/>
  <c r="AB351"/>
  <c r="F361"/>
  <c r="AB364"/>
  <c r="AB374"/>
  <c r="X376"/>
  <c r="X377"/>
  <c r="J377"/>
  <c r="AB387"/>
  <c r="AB394"/>
  <c r="R480"/>
  <c r="J480"/>
  <c r="I480"/>
  <c r="H480"/>
  <c r="F480"/>
  <c r="I507"/>
  <c r="H507"/>
  <c r="X507"/>
  <c r="R507"/>
  <c r="J507"/>
  <c r="F507"/>
  <c r="I539"/>
  <c r="H539"/>
  <c r="R539"/>
  <c r="J539"/>
  <c r="F539"/>
  <c r="J307"/>
  <c r="I311"/>
  <c r="J315"/>
  <c r="I319"/>
  <c r="F319"/>
  <c r="J323"/>
  <c r="H329"/>
  <c r="I333"/>
  <c r="R335"/>
  <c r="I335"/>
  <c r="F335"/>
  <c r="AB335"/>
  <c r="F341"/>
  <c r="J357"/>
  <c r="H361"/>
  <c r="AB363"/>
  <c r="AB391"/>
  <c r="AB398"/>
  <c r="AB413"/>
  <c r="R512"/>
  <c r="J512"/>
  <c r="I512"/>
  <c r="H512"/>
  <c r="F512"/>
  <c r="X512"/>
  <c r="F301"/>
  <c r="R307"/>
  <c r="I310"/>
  <c r="R315"/>
  <c r="I318"/>
  <c r="R323"/>
  <c r="I326"/>
  <c r="I329"/>
  <c r="F330"/>
  <c r="AB331"/>
  <c r="AB336"/>
  <c r="I340"/>
  <c r="H341"/>
  <c r="AB343"/>
  <c r="F353"/>
  <c r="AB356"/>
  <c r="AB366"/>
  <c r="X369"/>
  <c r="J369"/>
  <c r="H373"/>
  <c r="AB375"/>
  <c r="AB395"/>
  <c r="F396"/>
  <c r="AB402"/>
  <c r="AB406"/>
  <c r="J333"/>
  <c r="R341"/>
  <c r="AB348"/>
  <c r="AB349"/>
  <c r="R360"/>
  <c r="J360"/>
  <c r="H360"/>
  <c r="X361"/>
  <c r="J361"/>
  <c r="AB367"/>
  <c r="R384"/>
  <c r="J384"/>
  <c r="H384"/>
  <c r="AB403"/>
  <c r="I523"/>
  <c r="H523"/>
  <c r="X523"/>
  <c r="R523"/>
  <c r="J523"/>
  <c r="F523"/>
  <c r="J385"/>
  <c r="J389"/>
  <c r="J393"/>
  <c r="J397"/>
  <c r="J401"/>
  <c r="J405"/>
  <c r="J409"/>
  <c r="J413"/>
  <c r="J417"/>
  <c r="J421"/>
  <c r="J425"/>
  <c r="J429"/>
  <c r="J433"/>
  <c r="J437"/>
  <c r="H440"/>
  <c r="J441"/>
  <c r="J445"/>
  <c r="H448"/>
  <c r="J449"/>
  <c r="H452"/>
  <c r="J453"/>
  <c r="H458"/>
  <c r="AB463"/>
  <c r="AB471"/>
  <c r="F473"/>
  <c r="X484"/>
  <c r="F489"/>
  <c r="F505"/>
  <c r="X516"/>
  <c r="F537"/>
  <c r="R544"/>
  <c r="J544"/>
  <c r="AB550"/>
  <c r="AB569"/>
  <c r="AB579"/>
  <c r="AB582"/>
  <c r="AB593"/>
  <c r="AB594"/>
  <c r="H703"/>
  <c r="R703"/>
  <c r="J703"/>
  <c r="I703"/>
  <c r="F703"/>
  <c r="X703"/>
  <c r="AB475"/>
  <c r="AB480"/>
  <c r="X481"/>
  <c r="I481"/>
  <c r="AB491"/>
  <c r="AB496"/>
  <c r="X497"/>
  <c r="I497"/>
  <c r="AB507"/>
  <c r="F511"/>
  <c r="AB512"/>
  <c r="X513"/>
  <c r="I513"/>
  <c r="F516"/>
  <c r="AB523"/>
  <c r="F527"/>
  <c r="AB528"/>
  <c r="X529"/>
  <c r="I529"/>
  <c r="F532"/>
  <c r="AB539"/>
  <c r="F543"/>
  <c r="J547"/>
  <c r="I547"/>
  <c r="H547"/>
  <c r="F552"/>
  <c r="AB555"/>
  <c r="R556"/>
  <c r="J556"/>
  <c r="J563"/>
  <c r="I563"/>
  <c r="H563"/>
  <c r="X563"/>
  <c r="AB567"/>
  <c r="AB570"/>
  <c r="J440"/>
  <c r="J448"/>
  <c r="J452"/>
  <c r="J458"/>
  <c r="R476"/>
  <c r="J476"/>
  <c r="H484"/>
  <c r="F485"/>
  <c r="R492"/>
  <c r="J492"/>
  <c r="H500"/>
  <c r="F501"/>
  <c r="R508"/>
  <c r="J508"/>
  <c r="H516"/>
  <c r="F517"/>
  <c r="R524"/>
  <c r="J524"/>
  <c r="H532"/>
  <c r="F533"/>
  <c r="R540"/>
  <c r="J540"/>
  <c r="H552"/>
  <c r="AB577"/>
  <c r="J583"/>
  <c r="I583"/>
  <c r="H583"/>
  <c r="X583"/>
  <c r="R440"/>
  <c r="R448"/>
  <c r="R452"/>
  <c r="H465"/>
  <c r="AB476"/>
  <c r="X477"/>
  <c r="I477"/>
  <c r="J479"/>
  <c r="AB481"/>
  <c r="AB487"/>
  <c r="AB492"/>
  <c r="J495"/>
  <c r="AB497"/>
  <c r="AB503"/>
  <c r="AB508"/>
  <c r="X509"/>
  <c r="I509"/>
  <c r="J511"/>
  <c r="AB513"/>
  <c r="AB519"/>
  <c r="AB524"/>
  <c r="X525"/>
  <c r="I525"/>
  <c r="J527"/>
  <c r="AB529"/>
  <c r="AB535"/>
  <c r="AB540"/>
  <c r="X541"/>
  <c r="I541"/>
  <c r="J543"/>
  <c r="F544"/>
  <c r="AB545"/>
  <c r="AB547"/>
  <c r="R548"/>
  <c r="J548"/>
  <c r="AB554"/>
  <c r="F555"/>
  <c r="AB565"/>
  <c r="F567"/>
  <c r="AB575"/>
  <c r="AB578"/>
  <c r="H679"/>
  <c r="R679"/>
  <c r="J679"/>
  <c r="I679"/>
  <c r="F679"/>
  <c r="X679"/>
  <c r="I465"/>
  <c r="F481"/>
  <c r="H485"/>
  <c r="R488"/>
  <c r="J488"/>
  <c r="F497"/>
  <c r="H501"/>
  <c r="R504"/>
  <c r="J504"/>
  <c r="F513"/>
  <c r="H517"/>
  <c r="R520"/>
  <c r="J520"/>
  <c r="F529"/>
  <c r="H533"/>
  <c r="R536"/>
  <c r="J536"/>
  <c r="F556"/>
  <c r="AB559"/>
  <c r="R560"/>
  <c r="J560"/>
  <c r="AB563"/>
  <c r="AB566"/>
  <c r="AB585"/>
  <c r="F587"/>
  <c r="H683"/>
  <c r="R683"/>
  <c r="J683"/>
  <c r="I683"/>
  <c r="F683"/>
  <c r="X683"/>
  <c r="AB461"/>
  <c r="J465"/>
  <c r="AB472"/>
  <c r="X473"/>
  <c r="I473"/>
  <c r="F476"/>
  <c r="AB477"/>
  <c r="AB483"/>
  <c r="AB488"/>
  <c r="X489"/>
  <c r="I489"/>
  <c r="F492"/>
  <c r="AB493"/>
  <c r="AB499"/>
  <c r="AB504"/>
  <c r="X505"/>
  <c r="I505"/>
  <c r="F508"/>
  <c r="AB509"/>
  <c r="AB515"/>
  <c r="AB520"/>
  <c r="F524"/>
  <c r="AB525"/>
  <c r="AB531"/>
  <c r="AB536"/>
  <c r="X537"/>
  <c r="I537"/>
  <c r="F540"/>
  <c r="AB541"/>
  <c r="AB546"/>
  <c r="F547"/>
  <c r="H556"/>
  <c r="AB573"/>
  <c r="J579"/>
  <c r="I579"/>
  <c r="H579"/>
  <c r="X579"/>
  <c r="AB583"/>
  <c r="AB586"/>
  <c r="H687"/>
  <c r="R687"/>
  <c r="J687"/>
  <c r="I687"/>
  <c r="F687"/>
  <c r="X687"/>
  <c r="R465"/>
  <c r="I479"/>
  <c r="H479"/>
  <c r="H481"/>
  <c r="R484"/>
  <c r="J484"/>
  <c r="I495"/>
  <c r="H495"/>
  <c r="H497"/>
  <c r="R500"/>
  <c r="J500"/>
  <c r="I511"/>
  <c r="H511"/>
  <c r="R516"/>
  <c r="J516"/>
  <c r="I527"/>
  <c r="H527"/>
  <c r="R532"/>
  <c r="J532"/>
  <c r="I543"/>
  <c r="H543"/>
  <c r="AB551"/>
  <c r="R552"/>
  <c r="J552"/>
  <c r="AB558"/>
  <c r="T561"/>
  <c r="S561"/>
  <c r="AB561"/>
  <c r="J567"/>
  <c r="I567"/>
  <c r="H567"/>
  <c r="X567"/>
  <c r="AB571"/>
  <c r="AB574"/>
  <c r="R587"/>
  <c r="J587"/>
  <c r="I587"/>
  <c r="H587"/>
  <c r="X587"/>
  <c r="H695"/>
  <c r="R695"/>
  <c r="J695"/>
  <c r="I695"/>
  <c r="F695"/>
  <c r="X695"/>
  <c r="AB462"/>
  <c r="AB473"/>
  <c r="AB479"/>
  <c r="J481"/>
  <c r="AB484"/>
  <c r="I485"/>
  <c r="AB489"/>
  <c r="AB495"/>
  <c r="J497"/>
  <c r="AB500"/>
  <c r="I501"/>
  <c r="AB505"/>
  <c r="AB511"/>
  <c r="J513"/>
  <c r="AB516"/>
  <c r="I517"/>
  <c r="AB521"/>
  <c r="AB527"/>
  <c r="J529"/>
  <c r="T529"/>
  <c r="AB532"/>
  <c r="X533"/>
  <c r="I533"/>
  <c r="AB537"/>
  <c r="AB543"/>
  <c r="J555"/>
  <c r="I555"/>
  <c r="H555"/>
  <c r="AB562"/>
  <c r="AB581"/>
  <c r="AB589"/>
  <c r="AB590"/>
  <c r="R591"/>
  <c r="J591"/>
  <c r="I591"/>
  <c r="H591"/>
  <c r="X591"/>
  <c r="H699"/>
  <c r="R699"/>
  <c r="J699"/>
  <c r="I699"/>
  <c r="F699"/>
  <c r="X699"/>
  <c r="H561"/>
  <c r="H565"/>
  <c r="H569"/>
  <c r="H581"/>
  <c r="AB597"/>
  <c r="H601"/>
  <c r="AB601"/>
  <c r="AB605"/>
  <c r="H609"/>
  <c r="AB609"/>
  <c r="S611"/>
  <c r="H613"/>
  <c r="AB613"/>
  <c r="S615"/>
  <c r="H617"/>
  <c r="AB617"/>
  <c r="S619"/>
  <c r="H621"/>
  <c r="AB621"/>
  <c r="S623"/>
  <c r="H625"/>
  <c r="AB625"/>
  <c r="S627"/>
  <c r="AB629"/>
  <c r="S631"/>
  <c r="H633"/>
  <c r="AB633"/>
  <c r="S635"/>
  <c r="AB637"/>
  <c r="S639"/>
  <c r="AB641"/>
  <c r="S643"/>
  <c r="AB645"/>
  <c r="S647"/>
  <c r="H649"/>
  <c r="AB649"/>
  <c r="S651"/>
  <c r="H653"/>
  <c r="AB653"/>
  <c r="S655"/>
  <c r="H657"/>
  <c r="AB657"/>
  <c r="S659"/>
  <c r="AB661"/>
  <c r="S663"/>
  <c r="H665"/>
  <c r="AB665"/>
  <c r="S667"/>
  <c r="H669"/>
  <c r="AB669"/>
  <c r="S671"/>
  <c r="H673"/>
  <c r="AB673"/>
  <c r="F682"/>
  <c r="X682"/>
  <c r="I682"/>
  <c r="I685"/>
  <c r="H686"/>
  <c r="AB688"/>
  <c r="F698"/>
  <c r="X698"/>
  <c r="I698"/>
  <c r="I701"/>
  <c r="H702"/>
  <c r="J704"/>
  <c r="I704"/>
  <c r="F704"/>
  <c r="X704"/>
  <c r="AB708"/>
  <c r="S712"/>
  <c r="H716"/>
  <c r="X719"/>
  <c r="J720"/>
  <c r="I720"/>
  <c r="F720"/>
  <c r="X720"/>
  <c r="H723"/>
  <c r="R723"/>
  <c r="AB724"/>
  <c r="R725"/>
  <c r="H725"/>
  <c r="S728"/>
  <c r="H732"/>
  <c r="J736"/>
  <c r="I736"/>
  <c r="F736"/>
  <c r="X736"/>
  <c r="H739"/>
  <c r="R739"/>
  <c r="AB740"/>
  <c r="R741"/>
  <c r="H741"/>
  <c r="S744"/>
  <c r="T754"/>
  <c r="S754"/>
  <c r="AB756"/>
  <c r="T756"/>
  <c r="H762"/>
  <c r="F762"/>
  <c r="X762"/>
  <c r="J762"/>
  <c r="I762"/>
  <c r="J768"/>
  <c r="I768"/>
  <c r="H768"/>
  <c r="F768"/>
  <c r="X768"/>
  <c r="H778"/>
  <c r="F778"/>
  <c r="X778"/>
  <c r="J778"/>
  <c r="I778"/>
  <c r="J784"/>
  <c r="I784"/>
  <c r="H784"/>
  <c r="F784"/>
  <c r="X784"/>
  <c r="J812"/>
  <c r="X812"/>
  <c r="F812"/>
  <c r="R812"/>
  <c r="I812"/>
  <c r="H812"/>
  <c r="I847"/>
  <c r="H847"/>
  <c r="X847"/>
  <c r="R847"/>
  <c r="J847"/>
  <c r="F847"/>
  <c r="I545"/>
  <c r="I549"/>
  <c r="I557"/>
  <c r="I561"/>
  <c r="I565"/>
  <c r="I569"/>
  <c r="I581"/>
  <c r="X595"/>
  <c r="I597"/>
  <c r="I601"/>
  <c r="X603"/>
  <c r="X607"/>
  <c r="I609"/>
  <c r="X611"/>
  <c r="T611"/>
  <c r="I613"/>
  <c r="X615"/>
  <c r="T615"/>
  <c r="I617"/>
  <c r="X619"/>
  <c r="T619"/>
  <c r="I621"/>
  <c r="X623"/>
  <c r="T623"/>
  <c r="I625"/>
  <c r="X627"/>
  <c r="T627"/>
  <c r="T631"/>
  <c r="I633"/>
  <c r="X635"/>
  <c r="T635"/>
  <c r="X639"/>
  <c r="T639"/>
  <c r="X643"/>
  <c r="T643"/>
  <c r="T647"/>
  <c r="I649"/>
  <c r="T651"/>
  <c r="I653"/>
  <c r="T655"/>
  <c r="I657"/>
  <c r="T659"/>
  <c r="T663"/>
  <c r="T667"/>
  <c r="T671"/>
  <c r="AB678"/>
  <c r="S680"/>
  <c r="AB683"/>
  <c r="J685"/>
  <c r="J686"/>
  <c r="F688"/>
  <c r="S690"/>
  <c r="AB694"/>
  <c r="S696"/>
  <c r="AB699"/>
  <c r="J701"/>
  <c r="J702"/>
  <c r="X705"/>
  <c r="F706"/>
  <c r="X706"/>
  <c r="J706"/>
  <c r="I706"/>
  <c r="AB710"/>
  <c r="H718"/>
  <c r="F719"/>
  <c r="X721"/>
  <c r="F722"/>
  <c r="X722"/>
  <c r="J722"/>
  <c r="I722"/>
  <c r="AB726"/>
  <c r="H734"/>
  <c r="X737"/>
  <c r="F738"/>
  <c r="X738"/>
  <c r="J738"/>
  <c r="I738"/>
  <c r="AB742"/>
  <c r="S746"/>
  <c r="J756"/>
  <c r="I756"/>
  <c r="H756"/>
  <c r="F756"/>
  <c r="X756"/>
  <c r="AB766"/>
  <c r="T766"/>
  <c r="S766"/>
  <c r="S772"/>
  <c r="AB772"/>
  <c r="T772"/>
  <c r="AB782"/>
  <c r="T782"/>
  <c r="S782"/>
  <c r="S788"/>
  <c r="AB788"/>
  <c r="T788"/>
  <c r="R800"/>
  <c r="J800"/>
  <c r="I800"/>
  <c r="H800"/>
  <c r="F800"/>
  <c r="X800"/>
  <c r="J824"/>
  <c r="I824"/>
  <c r="X824"/>
  <c r="R824"/>
  <c r="H824"/>
  <c r="F824"/>
  <c r="J653"/>
  <c r="J657"/>
  <c r="S658"/>
  <c r="J661"/>
  <c r="S662"/>
  <c r="J665"/>
  <c r="S666"/>
  <c r="S670"/>
  <c r="J673"/>
  <c r="S674"/>
  <c r="F678"/>
  <c r="X678"/>
  <c r="I678"/>
  <c r="J680"/>
  <c r="I680"/>
  <c r="X680"/>
  <c r="AB684"/>
  <c r="F694"/>
  <c r="X694"/>
  <c r="I694"/>
  <c r="J696"/>
  <c r="I696"/>
  <c r="X696"/>
  <c r="AB700"/>
  <c r="F705"/>
  <c r="J708"/>
  <c r="I708"/>
  <c r="F708"/>
  <c r="X708"/>
  <c r="H711"/>
  <c r="R711"/>
  <c r="AB712"/>
  <c r="R713"/>
  <c r="H713"/>
  <c r="F721"/>
  <c r="J724"/>
  <c r="I724"/>
  <c r="F724"/>
  <c r="X724"/>
  <c r="AB728"/>
  <c r="R729"/>
  <c r="H729"/>
  <c r="F737"/>
  <c r="J740"/>
  <c r="I740"/>
  <c r="F740"/>
  <c r="X740"/>
  <c r="X741"/>
  <c r="AB744"/>
  <c r="R745"/>
  <c r="H745"/>
  <c r="H766"/>
  <c r="F766"/>
  <c r="X766"/>
  <c r="J766"/>
  <c r="I766"/>
  <c r="H782"/>
  <c r="F782"/>
  <c r="X782"/>
  <c r="J782"/>
  <c r="I782"/>
  <c r="J788"/>
  <c r="I788"/>
  <c r="H788"/>
  <c r="F788"/>
  <c r="X788"/>
  <c r="J796"/>
  <c r="AB679"/>
  <c r="AB690"/>
  <c r="AB695"/>
  <c r="F710"/>
  <c r="X710"/>
  <c r="J710"/>
  <c r="I710"/>
  <c r="F726"/>
  <c r="X726"/>
  <c r="J726"/>
  <c r="I726"/>
  <c r="F742"/>
  <c r="X742"/>
  <c r="J742"/>
  <c r="I742"/>
  <c r="T750"/>
  <c r="S750"/>
  <c r="AB752"/>
  <c r="T752"/>
  <c r="S760"/>
  <c r="AB760"/>
  <c r="T760"/>
  <c r="AB770"/>
  <c r="T770"/>
  <c r="S770"/>
  <c r="S776"/>
  <c r="AB776"/>
  <c r="T776"/>
  <c r="AB786"/>
  <c r="T786"/>
  <c r="S786"/>
  <c r="R792"/>
  <c r="J792"/>
  <c r="I792"/>
  <c r="H792"/>
  <c r="F792"/>
  <c r="X792"/>
  <c r="H595"/>
  <c r="S601"/>
  <c r="H603"/>
  <c r="H607"/>
  <c r="S609"/>
  <c r="H611"/>
  <c r="S613"/>
  <c r="H615"/>
  <c r="S617"/>
  <c r="H619"/>
  <c r="S621"/>
  <c r="H623"/>
  <c r="S625"/>
  <c r="H627"/>
  <c r="S629"/>
  <c r="S633"/>
  <c r="H635"/>
  <c r="S637"/>
  <c r="H639"/>
  <c r="S641"/>
  <c r="H643"/>
  <c r="S645"/>
  <c r="S649"/>
  <c r="H651"/>
  <c r="S653"/>
  <c r="H655"/>
  <c r="S657"/>
  <c r="S661"/>
  <c r="H663"/>
  <c r="S665"/>
  <c r="S669"/>
  <c r="H671"/>
  <c r="S673"/>
  <c r="H678"/>
  <c r="AB680"/>
  <c r="F689"/>
  <c r="F690"/>
  <c r="X690"/>
  <c r="I690"/>
  <c r="H691"/>
  <c r="R691"/>
  <c r="H694"/>
  <c r="AB696"/>
  <c r="S704"/>
  <c r="R706"/>
  <c r="H708"/>
  <c r="X711"/>
  <c r="J712"/>
  <c r="I712"/>
  <c r="F712"/>
  <c r="X712"/>
  <c r="AB716"/>
  <c r="S720"/>
  <c r="R722"/>
  <c r="H724"/>
  <c r="J728"/>
  <c r="I728"/>
  <c r="F728"/>
  <c r="X728"/>
  <c r="H731"/>
  <c r="R731"/>
  <c r="AB732"/>
  <c r="R733"/>
  <c r="H733"/>
  <c r="S736"/>
  <c r="H740"/>
  <c r="X743"/>
  <c r="J744"/>
  <c r="I744"/>
  <c r="F744"/>
  <c r="X744"/>
  <c r="F750"/>
  <c r="X750"/>
  <c r="J750"/>
  <c r="I750"/>
  <c r="J752"/>
  <c r="I752"/>
  <c r="H752"/>
  <c r="F752"/>
  <c r="X752"/>
  <c r="F753"/>
  <c r="J760"/>
  <c r="I760"/>
  <c r="H760"/>
  <c r="F760"/>
  <c r="X760"/>
  <c r="R766"/>
  <c r="H770"/>
  <c r="F770"/>
  <c r="X770"/>
  <c r="J770"/>
  <c r="I770"/>
  <c r="J776"/>
  <c r="I776"/>
  <c r="H776"/>
  <c r="F776"/>
  <c r="X776"/>
  <c r="R782"/>
  <c r="H786"/>
  <c r="F786"/>
  <c r="X786"/>
  <c r="J786"/>
  <c r="I786"/>
  <c r="R788"/>
  <c r="AB798"/>
  <c r="T798"/>
  <c r="S798"/>
  <c r="H802"/>
  <c r="F802"/>
  <c r="X802"/>
  <c r="R802"/>
  <c r="J802"/>
  <c r="I802"/>
  <c r="I831"/>
  <c r="H831"/>
  <c r="X831"/>
  <c r="R831"/>
  <c r="J831"/>
  <c r="F831"/>
  <c r="I595"/>
  <c r="I603"/>
  <c r="I607"/>
  <c r="I611"/>
  <c r="I615"/>
  <c r="I619"/>
  <c r="I623"/>
  <c r="I627"/>
  <c r="I635"/>
  <c r="I639"/>
  <c r="I643"/>
  <c r="J678"/>
  <c r="F680"/>
  <c r="S682"/>
  <c r="X685"/>
  <c r="AB686"/>
  <c r="S688"/>
  <c r="H689"/>
  <c r="AB691"/>
  <c r="J694"/>
  <c r="F696"/>
  <c r="S698"/>
  <c r="X701"/>
  <c r="AB702"/>
  <c r="S706"/>
  <c r="R708"/>
  <c r="H710"/>
  <c r="F711"/>
  <c r="X713"/>
  <c r="AB718"/>
  <c r="S722"/>
  <c r="J723"/>
  <c r="R724"/>
  <c r="I725"/>
  <c r="H726"/>
  <c r="F727"/>
  <c r="X729"/>
  <c r="F730"/>
  <c r="X730"/>
  <c r="J730"/>
  <c r="I730"/>
  <c r="AB734"/>
  <c r="S738"/>
  <c r="J739"/>
  <c r="R740"/>
  <c r="I741"/>
  <c r="H742"/>
  <c r="X745"/>
  <c r="AB748"/>
  <c r="T748"/>
  <c r="AB758"/>
  <c r="T758"/>
  <c r="S758"/>
  <c r="S764"/>
  <c r="AB764"/>
  <c r="T764"/>
  <c r="AB774"/>
  <c r="T774"/>
  <c r="S774"/>
  <c r="S780"/>
  <c r="AB780"/>
  <c r="T780"/>
  <c r="AB790"/>
  <c r="T790"/>
  <c r="S790"/>
  <c r="AB794"/>
  <c r="T794"/>
  <c r="S794"/>
  <c r="H798"/>
  <c r="F798"/>
  <c r="X798"/>
  <c r="J798"/>
  <c r="I798"/>
  <c r="J595"/>
  <c r="T595"/>
  <c r="J603"/>
  <c r="T603"/>
  <c r="J607"/>
  <c r="T607"/>
  <c r="J611"/>
  <c r="J615"/>
  <c r="J619"/>
  <c r="J623"/>
  <c r="J627"/>
  <c r="R678"/>
  <c r="F685"/>
  <c r="F686"/>
  <c r="X686"/>
  <c r="I686"/>
  <c r="J688"/>
  <c r="I688"/>
  <c r="X688"/>
  <c r="F701"/>
  <c r="F702"/>
  <c r="X702"/>
  <c r="I702"/>
  <c r="AB704"/>
  <c r="R705"/>
  <c r="H705"/>
  <c r="R710"/>
  <c r="J716"/>
  <c r="I716"/>
  <c r="F716"/>
  <c r="X716"/>
  <c r="H719"/>
  <c r="R719"/>
  <c r="AB720"/>
  <c r="R721"/>
  <c r="H721"/>
  <c r="R726"/>
  <c r="J732"/>
  <c r="I732"/>
  <c r="F732"/>
  <c r="X732"/>
  <c r="AB736"/>
  <c r="R737"/>
  <c r="H737"/>
  <c r="R742"/>
  <c r="J748"/>
  <c r="I748"/>
  <c r="H748"/>
  <c r="F748"/>
  <c r="X748"/>
  <c r="H758"/>
  <c r="F758"/>
  <c r="X758"/>
  <c r="J758"/>
  <c r="I758"/>
  <c r="H774"/>
  <c r="F774"/>
  <c r="X774"/>
  <c r="J774"/>
  <c r="I774"/>
  <c r="H790"/>
  <c r="F790"/>
  <c r="X790"/>
  <c r="J790"/>
  <c r="I790"/>
  <c r="H794"/>
  <c r="F794"/>
  <c r="X794"/>
  <c r="J794"/>
  <c r="I794"/>
  <c r="X803"/>
  <c r="R803"/>
  <c r="J803"/>
  <c r="I803"/>
  <c r="H803"/>
  <c r="F803"/>
  <c r="I839"/>
  <c r="H839"/>
  <c r="X839"/>
  <c r="R839"/>
  <c r="J839"/>
  <c r="F839"/>
  <c r="AB682"/>
  <c r="AB687"/>
  <c r="AB698"/>
  <c r="AB703"/>
  <c r="F718"/>
  <c r="X718"/>
  <c r="J718"/>
  <c r="I718"/>
  <c r="F734"/>
  <c r="X734"/>
  <c r="J734"/>
  <c r="I734"/>
  <c r="S752"/>
  <c r="R753"/>
  <c r="J753"/>
  <c r="H753"/>
  <c r="AB762"/>
  <c r="T762"/>
  <c r="S762"/>
  <c r="S768"/>
  <c r="AB768"/>
  <c r="T768"/>
  <c r="AB778"/>
  <c r="T778"/>
  <c r="S778"/>
  <c r="S784"/>
  <c r="AB784"/>
  <c r="T784"/>
  <c r="H819"/>
  <c r="X819"/>
  <c r="R819"/>
  <c r="J819"/>
  <c r="I819"/>
  <c r="F819"/>
  <c r="X916"/>
  <c r="R916"/>
  <c r="I916"/>
  <c r="J916"/>
  <c r="H916"/>
  <c r="F916"/>
  <c r="R755"/>
  <c r="R767"/>
  <c r="R775"/>
  <c r="R779"/>
  <c r="R783"/>
  <c r="R787"/>
  <c r="T792"/>
  <c r="R795"/>
  <c r="T796"/>
  <c r="R799"/>
  <c r="T800"/>
  <c r="S803"/>
  <c r="H804"/>
  <c r="T805"/>
  <c r="H806"/>
  <c r="S808"/>
  <c r="X813"/>
  <c r="H817"/>
  <c r="H818"/>
  <c r="F821"/>
  <c r="AB827"/>
  <c r="H853"/>
  <c r="AB857"/>
  <c r="AB858"/>
  <c r="AB861"/>
  <c r="F870"/>
  <c r="S874"/>
  <c r="I886"/>
  <c r="X886"/>
  <c r="R886"/>
  <c r="H886"/>
  <c r="J978"/>
  <c r="I978"/>
  <c r="H978"/>
  <c r="X978"/>
  <c r="F978"/>
  <c r="R978"/>
  <c r="J1050"/>
  <c r="I1050"/>
  <c r="H1050"/>
  <c r="X1050"/>
  <c r="F1050"/>
  <c r="R1050"/>
  <c r="AB1090"/>
  <c r="T1090"/>
  <c r="S1090"/>
  <c r="AB753"/>
  <c r="H757"/>
  <c r="AB757"/>
  <c r="H761"/>
  <c r="AB761"/>
  <c r="H765"/>
  <c r="AB765"/>
  <c r="H769"/>
  <c r="AB769"/>
  <c r="H773"/>
  <c r="AB773"/>
  <c r="H777"/>
  <c r="AB777"/>
  <c r="H781"/>
  <c r="AB781"/>
  <c r="H785"/>
  <c r="AB785"/>
  <c r="H789"/>
  <c r="AB789"/>
  <c r="H793"/>
  <c r="AB793"/>
  <c r="H797"/>
  <c r="AB797"/>
  <c r="H801"/>
  <c r="AB801"/>
  <c r="I804"/>
  <c r="F807"/>
  <c r="F810"/>
  <c r="R810"/>
  <c r="F813"/>
  <c r="AB814"/>
  <c r="S816"/>
  <c r="R832"/>
  <c r="J832"/>
  <c r="I832"/>
  <c r="X832"/>
  <c r="R840"/>
  <c r="J840"/>
  <c r="I840"/>
  <c r="X840"/>
  <c r="X841"/>
  <c r="R841"/>
  <c r="I841"/>
  <c r="J848"/>
  <c r="X848"/>
  <c r="S862"/>
  <c r="AB865"/>
  <c r="AB873"/>
  <c r="AB874"/>
  <c r="AB877"/>
  <c r="S890"/>
  <c r="X896"/>
  <c r="R896"/>
  <c r="I896"/>
  <c r="F896"/>
  <c r="H896"/>
  <c r="I906"/>
  <c r="X906"/>
  <c r="J906"/>
  <c r="H906"/>
  <c r="F906"/>
  <c r="R906"/>
  <c r="AB921"/>
  <c r="T926"/>
  <c r="S926"/>
  <c r="AB950"/>
  <c r="T950"/>
  <c r="S950"/>
  <c r="R991"/>
  <c r="J991"/>
  <c r="I991"/>
  <c r="X991"/>
  <c r="H991"/>
  <c r="F991"/>
  <c r="AB1042"/>
  <c r="T1042"/>
  <c r="S1042"/>
  <c r="J816"/>
  <c r="X816"/>
  <c r="AB881"/>
  <c r="AB889"/>
  <c r="R903"/>
  <c r="I903"/>
  <c r="H903"/>
  <c r="X903"/>
  <c r="I918"/>
  <c r="X918"/>
  <c r="F918"/>
  <c r="R918"/>
  <c r="H918"/>
  <c r="I926"/>
  <c r="X926"/>
  <c r="R926"/>
  <c r="J926"/>
  <c r="H926"/>
  <c r="AB986"/>
  <c r="T986"/>
  <c r="S986"/>
  <c r="J1082"/>
  <c r="I1082"/>
  <c r="H1082"/>
  <c r="X1082"/>
  <c r="F1082"/>
  <c r="R1082"/>
  <c r="J757"/>
  <c r="J761"/>
  <c r="J765"/>
  <c r="J769"/>
  <c r="J773"/>
  <c r="J777"/>
  <c r="J781"/>
  <c r="J785"/>
  <c r="J789"/>
  <c r="AB792"/>
  <c r="J793"/>
  <c r="AB796"/>
  <c r="J797"/>
  <c r="AB800"/>
  <c r="J801"/>
  <c r="S802"/>
  <c r="R804"/>
  <c r="I807"/>
  <c r="AB808"/>
  <c r="AB811"/>
  <c r="T811"/>
  <c r="J813"/>
  <c r="AB816"/>
  <c r="R817"/>
  <c r="I817"/>
  <c r="S824"/>
  <c r="I827"/>
  <c r="X853"/>
  <c r="R853"/>
  <c r="F853"/>
  <c r="I853"/>
  <c r="X857"/>
  <c r="R857"/>
  <c r="I857"/>
  <c r="H857"/>
  <c r="F857"/>
  <c r="X861"/>
  <c r="R861"/>
  <c r="J861"/>
  <c r="I861"/>
  <c r="F861"/>
  <c r="AB893"/>
  <c r="S894"/>
  <c r="X901"/>
  <c r="R901"/>
  <c r="H901"/>
  <c r="F901"/>
  <c r="I901"/>
  <c r="F903"/>
  <c r="AB909"/>
  <c r="J918"/>
  <c r="X921"/>
  <c r="R921"/>
  <c r="J921"/>
  <c r="I921"/>
  <c r="H921"/>
  <c r="F921"/>
  <c r="F926"/>
  <c r="I934"/>
  <c r="X934"/>
  <c r="F934"/>
  <c r="R934"/>
  <c r="J934"/>
  <c r="H934"/>
  <c r="I942"/>
  <c r="X942"/>
  <c r="R942"/>
  <c r="J942"/>
  <c r="F942"/>
  <c r="R959"/>
  <c r="J959"/>
  <c r="I959"/>
  <c r="H959"/>
  <c r="F959"/>
  <c r="X959"/>
  <c r="AB967"/>
  <c r="J990"/>
  <c r="I990"/>
  <c r="H990"/>
  <c r="X990"/>
  <c r="F990"/>
  <c r="R990"/>
  <c r="J1034"/>
  <c r="I1034"/>
  <c r="H1034"/>
  <c r="X1034"/>
  <c r="F1034"/>
  <c r="R1034"/>
  <c r="AB1074"/>
  <c r="T1074"/>
  <c r="S1074"/>
  <c r="T802"/>
  <c r="S804"/>
  <c r="J807"/>
  <c r="T809"/>
  <c r="R821"/>
  <c r="I821"/>
  <c r="S828"/>
  <c r="F835"/>
  <c r="F843"/>
  <c r="X852"/>
  <c r="R852"/>
  <c r="I852"/>
  <c r="H852"/>
  <c r="F852"/>
  <c r="X873"/>
  <c r="R873"/>
  <c r="I873"/>
  <c r="H873"/>
  <c r="F873"/>
  <c r="X877"/>
  <c r="R877"/>
  <c r="J877"/>
  <c r="I877"/>
  <c r="F877"/>
  <c r="J903"/>
  <c r="H942"/>
  <c r="AB977"/>
  <c r="R1027"/>
  <c r="J1027"/>
  <c r="I1027"/>
  <c r="H1027"/>
  <c r="F1027"/>
  <c r="X1027"/>
  <c r="J1114"/>
  <c r="I1114"/>
  <c r="H1114"/>
  <c r="X1114"/>
  <c r="F1114"/>
  <c r="R1114"/>
  <c r="R1174"/>
  <c r="J1174"/>
  <c r="I1174"/>
  <c r="H1174"/>
  <c r="F1174"/>
  <c r="X1174"/>
  <c r="F806"/>
  <c r="R806"/>
  <c r="I810"/>
  <c r="AB812"/>
  <c r="T813"/>
  <c r="F816"/>
  <c r="AB818"/>
  <c r="H823"/>
  <c r="X823"/>
  <c r="R823"/>
  <c r="AB824"/>
  <c r="R825"/>
  <c r="I825"/>
  <c r="J828"/>
  <c r="I828"/>
  <c r="X828"/>
  <c r="X829"/>
  <c r="R829"/>
  <c r="I829"/>
  <c r="X837"/>
  <c r="R837"/>
  <c r="I837"/>
  <c r="F841"/>
  <c r="X845"/>
  <c r="R845"/>
  <c r="I845"/>
  <c r="AB852"/>
  <c r="I858"/>
  <c r="X858"/>
  <c r="H858"/>
  <c r="F858"/>
  <c r="R858"/>
  <c r="T866"/>
  <c r="S866"/>
  <c r="AB894"/>
  <c r="AB905"/>
  <c r="I912"/>
  <c r="AB915"/>
  <c r="I922"/>
  <c r="X922"/>
  <c r="J922"/>
  <c r="H922"/>
  <c r="F922"/>
  <c r="R922"/>
  <c r="I958"/>
  <c r="H958"/>
  <c r="X958"/>
  <c r="J958"/>
  <c r="F958"/>
  <c r="R958"/>
  <c r="AB1026"/>
  <c r="T1026"/>
  <c r="S1026"/>
  <c r="J1066"/>
  <c r="I1066"/>
  <c r="H1066"/>
  <c r="X1066"/>
  <c r="F1066"/>
  <c r="R1066"/>
  <c r="AB1106"/>
  <c r="T1106"/>
  <c r="S1106"/>
  <c r="I813"/>
  <c r="H816"/>
  <c r="F818"/>
  <c r="X818"/>
  <c r="R818"/>
  <c r="I818"/>
  <c r="H827"/>
  <c r="X827"/>
  <c r="R827"/>
  <c r="I854"/>
  <c r="X854"/>
  <c r="R854"/>
  <c r="H854"/>
  <c r="AB856"/>
  <c r="AB860"/>
  <c r="AB868"/>
  <c r="I874"/>
  <c r="X874"/>
  <c r="H874"/>
  <c r="F874"/>
  <c r="R874"/>
  <c r="T882"/>
  <c r="S882"/>
  <c r="X884"/>
  <c r="R884"/>
  <c r="I884"/>
  <c r="H884"/>
  <c r="F884"/>
  <c r="X893"/>
  <c r="R893"/>
  <c r="J893"/>
  <c r="I893"/>
  <c r="F893"/>
  <c r="I902"/>
  <c r="X902"/>
  <c r="F902"/>
  <c r="R902"/>
  <c r="H902"/>
  <c r="T910"/>
  <c r="S910"/>
  <c r="R919"/>
  <c r="I919"/>
  <c r="H919"/>
  <c r="X919"/>
  <c r="AB925"/>
  <c r="I946"/>
  <c r="X946"/>
  <c r="R946"/>
  <c r="J946"/>
  <c r="H946"/>
  <c r="F946"/>
  <c r="I962"/>
  <c r="H962"/>
  <c r="X962"/>
  <c r="F962"/>
  <c r="R962"/>
  <c r="J962"/>
  <c r="AB966"/>
  <c r="T966"/>
  <c r="S966"/>
  <c r="AB1058"/>
  <c r="T1058"/>
  <c r="S1058"/>
  <c r="AB807"/>
  <c r="T807"/>
  <c r="H807"/>
  <c r="X807"/>
  <c r="AB813"/>
  <c r="I816"/>
  <c r="F822"/>
  <c r="X822"/>
  <c r="R822"/>
  <c r="I822"/>
  <c r="I835"/>
  <c r="H835"/>
  <c r="X835"/>
  <c r="R835"/>
  <c r="I843"/>
  <c r="H843"/>
  <c r="X843"/>
  <c r="R843"/>
  <c r="F854"/>
  <c r="I870"/>
  <c r="X870"/>
  <c r="R870"/>
  <c r="H870"/>
  <c r="J874"/>
  <c r="I890"/>
  <c r="X890"/>
  <c r="H890"/>
  <c r="F890"/>
  <c r="R890"/>
  <c r="J902"/>
  <c r="X905"/>
  <c r="R905"/>
  <c r="J905"/>
  <c r="I905"/>
  <c r="H905"/>
  <c r="F905"/>
  <c r="X917"/>
  <c r="R917"/>
  <c r="H917"/>
  <c r="F917"/>
  <c r="I917"/>
  <c r="F919"/>
  <c r="X933"/>
  <c r="R933"/>
  <c r="H933"/>
  <c r="J933"/>
  <c r="I933"/>
  <c r="F933"/>
  <c r="X960"/>
  <c r="R960"/>
  <c r="I960"/>
  <c r="J960"/>
  <c r="H960"/>
  <c r="F960"/>
  <c r="J1098"/>
  <c r="I1098"/>
  <c r="H1098"/>
  <c r="X1098"/>
  <c r="F1098"/>
  <c r="R1098"/>
  <c r="I862"/>
  <c r="X862"/>
  <c r="I878"/>
  <c r="X878"/>
  <c r="I894"/>
  <c r="X894"/>
  <c r="I910"/>
  <c r="X910"/>
  <c r="AB931"/>
  <c r="X948"/>
  <c r="R948"/>
  <c r="I948"/>
  <c r="F956"/>
  <c r="X972"/>
  <c r="R972"/>
  <c r="I972"/>
  <c r="AB994"/>
  <c r="T994"/>
  <c r="X1011"/>
  <c r="AB1122"/>
  <c r="T1122"/>
  <c r="S1122"/>
  <c r="AB1150"/>
  <c r="AB1352"/>
  <c r="T1352"/>
  <c r="S1352"/>
  <c r="T815"/>
  <c r="T819"/>
  <c r="T823"/>
  <c r="T827"/>
  <c r="T831"/>
  <c r="T835"/>
  <c r="T839"/>
  <c r="T843"/>
  <c r="T847"/>
  <c r="H882"/>
  <c r="H898"/>
  <c r="H914"/>
  <c r="H930"/>
  <c r="F931"/>
  <c r="R935"/>
  <c r="I935"/>
  <c r="X937"/>
  <c r="R937"/>
  <c r="J937"/>
  <c r="I938"/>
  <c r="X938"/>
  <c r="J938"/>
  <c r="F945"/>
  <c r="F952"/>
  <c r="R983"/>
  <c r="J983"/>
  <c r="I983"/>
  <c r="X983"/>
  <c r="R995"/>
  <c r="J995"/>
  <c r="I995"/>
  <c r="H995"/>
  <c r="F995"/>
  <c r="AB1001"/>
  <c r="AB1010"/>
  <c r="T1010"/>
  <c r="AB1017"/>
  <c r="R1023"/>
  <c r="J1023"/>
  <c r="I1023"/>
  <c r="F1023"/>
  <c r="X1023"/>
  <c r="R1119"/>
  <c r="J1119"/>
  <c r="I1119"/>
  <c r="H1119"/>
  <c r="F1119"/>
  <c r="X1119"/>
  <c r="AB1140"/>
  <c r="T1140"/>
  <c r="S1140"/>
  <c r="AB1141"/>
  <c r="AB1453"/>
  <c r="T1453"/>
  <c r="S1453"/>
  <c r="AB962"/>
  <c r="T962"/>
  <c r="AB973"/>
  <c r="R1007"/>
  <c r="J1007"/>
  <c r="I1007"/>
  <c r="X1007"/>
  <c r="J1026"/>
  <c r="I1026"/>
  <c r="H1026"/>
  <c r="X1026"/>
  <c r="R1026"/>
  <c r="F1026"/>
  <c r="R1039"/>
  <c r="J1039"/>
  <c r="I1039"/>
  <c r="H1039"/>
  <c r="F1039"/>
  <c r="X1039"/>
  <c r="R1055"/>
  <c r="J1055"/>
  <c r="I1055"/>
  <c r="H1055"/>
  <c r="F1055"/>
  <c r="X1055"/>
  <c r="R1087"/>
  <c r="J1087"/>
  <c r="I1087"/>
  <c r="H1087"/>
  <c r="F1087"/>
  <c r="X1087"/>
  <c r="R1103"/>
  <c r="J1103"/>
  <c r="I1103"/>
  <c r="H1103"/>
  <c r="F1103"/>
  <c r="X1103"/>
  <c r="J1153"/>
  <c r="I1153"/>
  <c r="H1153"/>
  <c r="F1153"/>
  <c r="X1153"/>
  <c r="R1153"/>
  <c r="H1160"/>
  <c r="J1160"/>
  <c r="I1160"/>
  <c r="F1160"/>
  <c r="X1160"/>
  <c r="R1160"/>
  <c r="AB1180"/>
  <c r="S1180"/>
  <c r="T1180"/>
  <c r="R859"/>
  <c r="I859"/>
  <c r="R875"/>
  <c r="I875"/>
  <c r="R891"/>
  <c r="I891"/>
  <c r="H894"/>
  <c r="R907"/>
  <c r="I907"/>
  <c r="H910"/>
  <c r="R923"/>
  <c r="I923"/>
  <c r="X936"/>
  <c r="R936"/>
  <c r="I936"/>
  <c r="X940"/>
  <c r="R940"/>
  <c r="I940"/>
  <c r="I945"/>
  <c r="J950"/>
  <c r="I954"/>
  <c r="H954"/>
  <c r="X954"/>
  <c r="R954"/>
  <c r="X956"/>
  <c r="R956"/>
  <c r="I956"/>
  <c r="H956"/>
  <c r="H964"/>
  <c r="J966"/>
  <c r="J970"/>
  <c r="R975"/>
  <c r="J975"/>
  <c r="I975"/>
  <c r="X975"/>
  <c r="J994"/>
  <c r="I994"/>
  <c r="H994"/>
  <c r="X994"/>
  <c r="F994"/>
  <c r="AB1002"/>
  <c r="T1002"/>
  <c r="J1006"/>
  <c r="I1006"/>
  <c r="H1006"/>
  <c r="X1006"/>
  <c r="R1011"/>
  <c r="J1011"/>
  <c r="I1011"/>
  <c r="H1011"/>
  <c r="F1011"/>
  <c r="AB1018"/>
  <c r="T1018"/>
  <c r="J1022"/>
  <c r="I1022"/>
  <c r="H1022"/>
  <c r="X1022"/>
  <c r="AB1185"/>
  <c r="J1209"/>
  <c r="I1209"/>
  <c r="R1209"/>
  <c r="H1209"/>
  <c r="X1209"/>
  <c r="F1209"/>
  <c r="AB1263"/>
  <c r="AB854"/>
  <c r="AB859"/>
  <c r="J862"/>
  <c r="AB870"/>
  <c r="AB875"/>
  <c r="J878"/>
  <c r="AB886"/>
  <c r="AB891"/>
  <c r="J894"/>
  <c r="S898"/>
  <c r="AB902"/>
  <c r="AB907"/>
  <c r="J910"/>
  <c r="S914"/>
  <c r="AB918"/>
  <c r="X923"/>
  <c r="AB923"/>
  <c r="F935"/>
  <c r="F936"/>
  <c r="AB958"/>
  <c r="T958"/>
  <c r="AB978"/>
  <c r="T978"/>
  <c r="AB993"/>
  <c r="R999"/>
  <c r="J999"/>
  <c r="I999"/>
  <c r="X999"/>
  <c r="S1010"/>
  <c r="J1118"/>
  <c r="I1118"/>
  <c r="H1118"/>
  <c r="X1118"/>
  <c r="R1118"/>
  <c r="F1118"/>
  <c r="R1132"/>
  <c r="J1132"/>
  <c r="I1132"/>
  <c r="F1132"/>
  <c r="H1132"/>
  <c r="X1132"/>
  <c r="J1169"/>
  <c r="I1169"/>
  <c r="R1169"/>
  <c r="H1169"/>
  <c r="F1169"/>
  <c r="X1169"/>
  <c r="AB1177"/>
  <c r="J1217"/>
  <c r="I1217"/>
  <c r="H1217"/>
  <c r="F1217"/>
  <c r="X1217"/>
  <c r="R1217"/>
  <c r="H1224"/>
  <c r="J1224"/>
  <c r="I1224"/>
  <c r="F1224"/>
  <c r="X1224"/>
  <c r="R1224"/>
  <c r="J1237"/>
  <c r="I1237"/>
  <c r="F1237"/>
  <c r="X1237"/>
  <c r="R1237"/>
  <c r="AB1259"/>
  <c r="R1510"/>
  <c r="J1510"/>
  <c r="H1510"/>
  <c r="I1510"/>
  <c r="F1510"/>
  <c r="X1510"/>
  <c r="I882"/>
  <c r="X882"/>
  <c r="I898"/>
  <c r="X898"/>
  <c r="I914"/>
  <c r="X914"/>
  <c r="I930"/>
  <c r="X930"/>
  <c r="T942"/>
  <c r="S942"/>
  <c r="I950"/>
  <c r="H950"/>
  <c r="X950"/>
  <c r="R951"/>
  <c r="J951"/>
  <c r="I951"/>
  <c r="X952"/>
  <c r="R952"/>
  <c r="I952"/>
  <c r="J952"/>
  <c r="X995"/>
  <c r="J998"/>
  <c r="I998"/>
  <c r="H998"/>
  <c r="X998"/>
  <c r="R998"/>
  <c r="J1010"/>
  <c r="I1010"/>
  <c r="H1010"/>
  <c r="X1010"/>
  <c r="F1010"/>
  <c r="AB1033"/>
  <c r="J1038"/>
  <c r="I1038"/>
  <c r="H1038"/>
  <c r="X1038"/>
  <c r="R1038"/>
  <c r="F1038"/>
  <c r="AB1049"/>
  <c r="J1054"/>
  <c r="I1054"/>
  <c r="H1054"/>
  <c r="X1054"/>
  <c r="R1054"/>
  <c r="F1054"/>
  <c r="AB1065"/>
  <c r="J1070"/>
  <c r="I1070"/>
  <c r="H1070"/>
  <c r="X1070"/>
  <c r="R1070"/>
  <c r="F1070"/>
  <c r="AB1081"/>
  <c r="J1086"/>
  <c r="I1086"/>
  <c r="H1086"/>
  <c r="X1086"/>
  <c r="R1086"/>
  <c r="F1086"/>
  <c r="AB1097"/>
  <c r="J1102"/>
  <c r="I1102"/>
  <c r="H1102"/>
  <c r="X1102"/>
  <c r="R1102"/>
  <c r="F1102"/>
  <c r="AB1113"/>
  <c r="AB1133"/>
  <c r="T1133"/>
  <c r="S1133"/>
  <c r="H1196"/>
  <c r="R1196"/>
  <c r="J1196"/>
  <c r="F1196"/>
  <c r="X1196"/>
  <c r="I1196"/>
  <c r="H1237"/>
  <c r="AB1255"/>
  <c r="S1415"/>
  <c r="T1415"/>
  <c r="AB1415"/>
  <c r="AB898"/>
  <c r="AB903"/>
  <c r="AB914"/>
  <c r="AB919"/>
  <c r="R931"/>
  <c r="I931"/>
  <c r="X932"/>
  <c r="R932"/>
  <c r="I932"/>
  <c r="J932"/>
  <c r="X945"/>
  <c r="R945"/>
  <c r="AB954"/>
  <c r="T954"/>
  <c r="S962"/>
  <c r="R963"/>
  <c r="J963"/>
  <c r="I963"/>
  <c r="F963"/>
  <c r="I966"/>
  <c r="H966"/>
  <c r="X966"/>
  <c r="I970"/>
  <c r="H970"/>
  <c r="X970"/>
  <c r="R979"/>
  <c r="AB985"/>
  <c r="F1007"/>
  <c r="AB1009"/>
  <c r="AB1172"/>
  <c r="T1172"/>
  <c r="S1172"/>
  <c r="AB1197"/>
  <c r="T1197"/>
  <c r="S1197"/>
  <c r="AB1203"/>
  <c r="AB1235"/>
  <c r="AB1251"/>
  <c r="AB982"/>
  <c r="T982"/>
  <c r="AB989"/>
  <c r="AB998"/>
  <c r="T998"/>
  <c r="AB1005"/>
  <c r="AB1014"/>
  <c r="T1014"/>
  <c r="AB1021"/>
  <c r="AB1030"/>
  <c r="T1030"/>
  <c r="AB1037"/>
  <c r="AB1046"/>
  <c r="T1046"/>
  <c r="AB1053"/>
  <c r="AB1062"/>
  <c r="T1062"/>
  <c r="AB1069"/>
  <c r="AB1078"/>
  <c r="T1078"/>
  <c r="AB1085"/>
  <c r="AB1094"/>
  <c r="T1094"/>
  <c r="AB1101"/>
  <c r="AB1110"/>
  <c r="T1110"/>
  <c r="AB1117"/>
  <c r="AB1126"/>
  <c r="T1126"/>
  <c r="AB1129"/>
  <c r="T1129"/>
  <c r="T1143"/>
  <c r="AB1143"/>
  <c r="AB1149"/>
  <c r="T1149"/>
  <c r="R1154"/>
  <c r="J1154"/>
  <c r="I1154"/>
  <c r="J1173"/>
  <c r="I1173"/>
  <c r="F1173"/>
  <c r="X1173"/>
  <c r="J1181"/>
  <c r="I1181"/>
  <c r="X1181"/>
  <c r="H1181"/>
  <c r="R1218"/>
  <c r="J1218"/>
  <c r="I1218"/>
  <c r="AB1237"/>
  <c r="S1237"/>
  <c r="X1342"/>
  <c r="I1342"/>
  <c r="H1342"/>
  <c r="F1342"/>
  <c r="R1342"/>
  <c r="I1380"/>
  <c r="H1380"/>
  <c r="X1380"/>
  <c r="R1380"/>
  <c r="J1380"/>
  <c r="F1380"/>
  <c r="AB1465"/>
  <c r="T1465"/>
  <c r="S1465"/>
  <c r="AB1267"/>
  <c r="AB1271"/>
  <c r="AB1275"/>
  <c r="AB1279"/>
  <c r="AB1283"/>
  <c r="AB1287"/>
  <c r="AB1291"/>
  <c r="AB1295"/>
  <c r="AB1299"/>
  <c r="AB1303"/>
  <c r="AB1307"/>
  <c r="AB1311"/>
  <c r="AB1315"/>
  <c r="AB1319"/>
  <c r="AB1323"/>
  <c r="AB1327"/>
  <c r="AB1331"/>
  <c r="AB1347"/>
  <c r="X1358"/>
  <c r="I1358"/>
  <c r="R1358"/>
  <c r="J1358"/>
  <c r="H1358"/>
  <c r="F1358"/>
  <c r="X1370"/>
  <c r="I1370"/>
  <c r="H1370"/>
  <c r="F1370"/>
  <c r="R1370"/>
  <c r="J1370"/>
  <c r="X1386"/>
  <c r="I1386"/>
  <c r="H1386"/>
  <c r="F1386"/>
  <c r="R1386"/>
  <c r="J1386"/>
  <c r="AB1397"/>
  <c r="T1397"/>
  <c r="S1397"/>
  <c r="AB1413"/>
  <c r="T1413"/>
  <c r="S1413"/>
  <c r="X1499"/>
  <c r="J1499"/>
  <c r="I1499"/>
  <c r="H1499"/>
  <c r="R1499"/>
  <c r="F1499"/>
  <c r="R987"/>
  <c r="J987"/>
  <c r="I987"/>
  <c r="R1003"/>
  <c r="J1003"/>
  <c r="I1003"/>
  <c r="R1019"/>
  <c r="J1019"/>
  <c r="I1019"/>
  <c r="R1035"/>
  <c r="J1035"/>
  <c r="I1035"/>
  <c r="F1043"/>
  <c r="R1051"/>
  <c r="J1051"/>
  <c r="I1051"/>
  <c r="F1059"/>
  <c r="R1067"/>
  <c r="J1067"/>
  <c r="I1067"/>
  <c r="F1075"/>
  <c r="F1091"/>
  <c r="R1099"/>
  <c r="J1099"/>
  <c r="I1099"/>
  <c r="R1115"/>
  <c r="J1115"/>
  <c r="I1115"/>
  <c r="AB1134"/>
  <c r="J1136"/>
  <c r="I1136"/>
  <c r="H1136"/>
  <c r="F1136"/>
  <c r="I1145"/>
  <c r="J1145"/>
  <c r="H1145"/>
  <c r="F1145"/>
  <c r="R1146"/>
  <c r="J1146"/>
  <c r="I1146"/>
  <c r="H1152"/>
  <c r="R1152"/>
  <c r="J1152"/>
  <c r="I1152"/>
  <c r="X1152"/>
  <c r="T1155"/>
  <c r="AB1155"/>
  <c r="S1155"/>
  <c r="J1157"/>
  <c r="I1157"/>
  <c r="R1157"/>
  <c r="H1157"/>
  <c r="F1157"/>
  <c r="T1179"/>
  <c r="AB1179"/>
  <c r="R1182"/>
  <c r="I1182"/>
  <c r="H1182"/>
  <c r="F1182"/>
  <c r="AB1184"/>
  <c r="S1184"/>
  <c r="T1191"/>
  <c r="S1191"/>
  <c r="J1197"/>
  <c r="I1197"/>
  <c r="R1197"/>
  <c r="H1197"/>
  <c r="F1197"/>
  <c r="AB1205"/>
  <c r="S1205"/>
  <c r="X1214"/>
  <c r="H1216"/>
  <c r="R1216"/>
  <c r="J1216"/>
  <c r="I1216"/>
  <c r="X1216"/>
  <c r="T1219"/>
  <c r="AB1219"/>
  <c r="S1219"/>
  <c r="AB1241"/>
  <c r="AB1249"/>
  <c r="AB1410"/>
  <c r="S1410"/>
  <c r="R1534"/>
  <c r="J1534"/>
  <c r="I1534"/>
  <c r="H1534"/>
  <c r="F1534"/>
  <c r="X1534"/>
  <c r="R1542"/>
  <c r="J1542"/>
  <c r="I1542"/>
  <c r="H1542"/>
  <c r="F1542"/>
  <c r="X1542"/>
  <c r="AB930"/>
  <c r="AB935"/>
  <c r="AB946"/>
  <c r="AB970"/>
  <c r="T970"/>
  <c r="AB974"/>
  <c r="T974"/>
  <c r="AB981"/>
  <c r="S982"/>
  <c r="AB990"/>
  <c r="T990"/>
  <c r="AB997"/>
  <c r="S998"/>
  <c r="AB1006"/>
  <c r="T1006"/>
  <c r="AB1013"/>
  <c r="S1014"/>
  <c r="AB1022"/>
  <c r="T1022"/>
  <c r="AB1029"/>
  <c r="S1030"/>
  <c r="AB1038"/>
  <c r="T1038"/>
  <c r="F1042"/>
  <c r="AB1045"/>
  <c r="S1046"/>
  <c r="AB1054"/>
  <c r="T1054"/>
  <c r="F1058"/>
  <c r="AB1061"/>
  <c r="S1062"/>
  <c r="AB1070"/>
  <c r="T1070"/>
  <c r="F1074"/>
  <c r="AB1077"/>
  <c r="S1078"/>
  <c r="AB1086"/>
  <c r="T1086"/>
  <c r="F1090"/>
  <c r="AB1093"/>
  <c r="S1094"/>
  <c r="AB1102"/>
  <c r="T1102"/>
  <c r="F1106"/>
  <c r="AB1109"/>
  <c r="S1110"/>
  <c r="AB1118"/>
  <c r="T1118"/>
  <c r="F1122"/>
  <c r="AB1125"/>
  <c r="S1126"/>
  <c r="S1129"/>
  <c r="S1143"/>
  <c r="X1148"/>
  <c r="F1154"/>
  <c r="R1186"/>
  <c r="J1186"/>
  <c r="I1186"/>
  <c r="X1197"/>
  <c r="J1205"/>
  <c r="I1205"/>
  <c r="F1205"/>
  <c r="X1205"/>
  <c r="J1213"/>
  <c r="I1213"/>
  <c r="X1213"/>
  <c r="H1213"/>
  <c r="F1218"/>
  <c r="J1245"/>
  <c r="I1245"/>
  <c r="X1245"/>
  <c r="H1245"/>
  <c r="R1339"/>
  <c r="I1339"/>
  <c r="H1339"/>
  <c r="F1339"/>
  <c r="X1339"/>
  <c r="R1369"/>
  <c r="J1369"/>
  <c r="I1369"/>
  <c r="H1369"/>
  <c r="F1369"/>
  <c r="X1369"/>
  <c r="R1015"/>
  <c r="J1015"/>
  <c r="I1015"/>
  <c r="R1031"/>
  <c r="J1031"/>
  <c r="I1031"/>
  <c r="R1047"/>
  <c r="J1047"/>
  <c r="I1047"/>
  <c r="R1063"/>
  <c r="J1063"/>
  <c r="I1063"/>
  <c r="R1079"/>
  <c r="J1079"/>
  <c r="I1079"/>
  <c r="R1095"/>
  <c r="J1095"/>
  <c r="I1095"/>
  <c r="R1111"/>
  <c r="J1111"/>
  <c r="I1111"/>
  <c r="R1127"/>
  <c r="J1127"/>
  <c r="I1127"/>
  <c r="I1129"/>
  <c r="J1129"/>
  <c r="H1129"/>
  <c r="F1129"/>
  <c r="F1139"/>
  <c r="T1147"/>
  <c r="AB1147"/>
  <c r="AB1153"/>
  <c r="X1189"/>
  <c r="AB1217"/>
  <c r="J1229"/>
  <c r="I1229"/>
  <c r="R1229"/>
  <c r="H1229"/>
  <c r="F1229"/>
  <c r="R1253"/>
  <c r="J1253"/>
  <c r="I1253"/>
  <c r="F1253"/>
  <c r="X1253"/>
  <c r="R1257"/>
  <c r="J1257"/>
  <c r="I1257"/>
  <c r="F1257"/>
  <c r="X1257"/>
  <c r="R1261"/>
  <c r="J1261"/>
  <c r="I1261"/>
  <c r="F1261"/>
  <c r="X1261"/>
  <c r="R1265"/>
  <c r="J1265"/>
  <c r="I1265"/>
  <c r="F1265"/>
  <c r="X1265"/>
  <c r="R1273"/>
  <c r="J1273"/>
  <c r="I1273"/>
  <c r="F1273"/>
  <c r="X1273"/>
  <c r="R1277"/>
  <c r="J1277"/>
  <c r="I1277"/>
  <c r="F1277"/>
  <c r="X1277"/>
  <c r="R1281"/>
  <c r="J1281"/>
  <c r="I1281"/>
  <c r="F1281"/>
  <c r="X1281"/>
  <c r="R1285"/>
  <c r="J1285"/>
  <c r="I1285"/>
  <c r="F1285"/>
  <c r="X1285"/>
  <c r="R1293"/>
  <c r="J1293"/>
  <c r="I1293"/>
  <c r="F1293"/>
  <c r="X1293"/>
  <c r="R1297"/>
  <c r="J1297"/>
  <c r="I1297"/>
  <c r="F1297"/>
  <c r="X1297"/>
  <c r="R1309"/>
  <c r="J1309"/>
  <c r="I1309"/>
  <c r="F1309"/>
  <c r="X1309"/>
  <c r="R1313"/>
  <c r="J1313"/>
  <c r="I1313"/>
  <c r="F1313"/>
  <c r="X1313"/>
  <c r="R1321"/>
  <c r="J1321"/>
  <c r="I1321"/>
  <c r="F1321"/>
  <c r="X1321"/>
  <c r="R1325"/>
  <c r="J1325"/>
  <c r="I1325"/>
  <c r="F1325"/>
  <c r="X1325"/>
  <c r="R1329"/>
  <c r="J1329"/>
  <c r="I1329"/>
  <c r="F1329"/>
  <c r="X1329"/>
  <c r="AB1365"/>
  <c r="AB1381"/>
  <c r="AB1385"/>
  <c r="AB1395"/>
  <c r="AB1404"/>
  <c r="H1429"/>
  <c r="X1429"/>
  <c r="F1429"/>
  <c r="R1429"/>
  <c r="I1429"/>
  <c r="J1429"/>
  <c r="T1491"/>
  <c r="S1491"/>
  <c r="AB1491"/>
  <c r="AB1025"/>
  <c r="AB1034"/>
  <c r="T1034"/>
  <c r="AB1041"/>
  <c r="AB1050"/>
  <c r="T1050"/>
  <c r="AB1057"/>
  <c r="AB1066"/>
  <c r="T1066"/>
  <c r="AB1073"/>
  <c r="AB1082"/>
  <c r="T1082"/>
  <c r="AB1089"/>
  <c r="AB1098"/>
  <c r="T1098"/>
  <c r="AB1105"/>
  <c r="AB1114"/>
  <c r="T1114"/>
  <c r="X1115"/>
  <c r="AB1121"/>
  <c r="AB1136"/>
  <c r="T1136"/>
  <c r="AB1138"/>
  <c r="AB1145"/>
  <c r="T1145"/>
  <c r="X1146"/>
  <c r="T1184"/>
  <c r="R1206"/>
  <c r="J1206"/>
  <c r="I1206"/>
  <c r="H1206"/>
  <c r="F1206"/>
  <c r="AB1212"/>
  <c r="S1212"/>
  <c r="X1229"/>
  <c r="J1233"/>
  <c r="I1233"/>
  <c r="R1233"/>
  <c r="F1233"/>
  <c r="R1246"/>
  <c r="I1246"/>
  <c r="H1246"/>
  <c r="F1246"/>
  <c r="AB1248"/>
  <c r="S1248"/>
  <c r="J1249"/>
  <c r="I1249"/>
  <c r="H1249"/>
  <c r="F1249"/>
  <c r="X1249"/>
  <c r="J1342"/>
  <c r="I1348"/>
  <c r="H1348"/>
  <c r="X1348"/>
  <c r="R1348"/>
  <c r="J1348"/>
  <c r="R1617"/>
  <c r="J1617"/>
  <c r="I1617"/>
  <c r="H1617"/>
  <c r="F1617"/>
  <c r="X1617"/>
  <c r="J1042"/>
  <c r="I1042"/>
  <c r="H1042"/>
  <c r="X1042"/>
  <c r="R1043"/>
  <c r="J1043"/>
  <c r="I1043"/>
  <c r="J1058"/>
  <c r="I1058"/>
  <c r="H1058"/>
  <c r="X1058"/>
  <c r="R1059"/>
  <c r="J1059"/>
  <c r="I1059"/>
  <c r="J1074"/>
  <c r="I1074"/>
  <c r="H1074"/>
  <c r="X1074"/>
  <c r="R1075"/>
  <c r="J1075"/>
  <c r="I1075"/>
  <c r="J1090"/>
  <c r="I1090"/>
  <c r="H1090"/>
  <c r="X1090"/>
  <c r="R1091"/>
  <c r="J1091"/>
  <c r="I1091"/>
  <c r="X1095"/>
  <c r="J1106"/>
  <c r="I1106"/>
  <c r="H1106"/>
  <c r="X1106"/>
  <c r="R1107"/>
  <c r="J1122"/>
  <c r="I1122"/>
  <c r="H1122"/>
  <c r="X1122"/>
  <c r="R1123"/>
  <c r="J1123"/>
  <c r="I1123"/>
  <c r="T1131"/>
  <c r="AB1131"/>
  <c r="X1139"/>
  <c r="R1139"/>
  <c r="J1139"/>
  <c r="I1139"/>
  <c r="X1145"/>
  <c r="R1148"/>
  <c r="J1148"/>
  <c r="I1148"/>
  <c r="F1148"/>
  <c r="AB1152"/>
  <c r="S1152"/>
  <c r="T1159"/>
  <c r="S1159"/>
  <c r="J1165"/>
  <c r="I1165"/>
  <c r="R1165"/>
  <c r="H1165"/>
  <c r="F1165"/>
  <c r="AB1173"/>
  <c r="S1173"/>
  <c r="H1184"/>
  <c r="R1184"/>
  <c r="J1184"/>
  <c r="I1184"/>
  <c r="X1184"/>
  <c r="T1187"/>
  <c r="AB1187"/>
  <c r="S1187"/>
  <c r="J1189"/>
  <c r="I1189"/>
  <c r="R1189"/>
  <c r="H1189"/>
  <c r="F1189"/>
  <c r="T1211"/>
  <c r="AB1211"/>
  <c r="R1214"/>
  <c r="I1214"/>
  <c r="H1214"/>
  <c r="F1214"/>
  <c r="AB1216"/>
  <c r="S1216"/>
  <c r="T1223"/>
  <c r="S1223"/>
  <c r="AB1244"/>
  <c r="S1244"/>
  <c r="T1229"/>
  <c r="T1236"/>
  <c r="X1334"/>
  <c r="I1334"/>
  <c r="H1334"/>
  <c r="F1334"/>
  <c r="X1350"/>
  <c r="I1350"/>
  <c r="F1350"/>
  <c r="T1354"/>
  <c r="S1354"/>
  <c r="I1360"/>
  <c r="H1360"/>
  <c r="X1360"/>
  <c r="F1360"/>
  <c r="AB1364"/>
  <c r="T1364"/>
  <c r="AB1384"/>
  <c r="T1384"/>
  <c r="S1384"/>
  <c r="X1390"/>
  <c r="I1390"/>
  <c r="R1390"/>
  <c r="J1390"/>
  <c r="H1390"/>
  <c r="R1393"/>
  <c r="J1393"/>
  <c r="X1393"/>
  <c r="S1399"/>
  <c r="AB1399"/>
  <c r="T1399"/>
  <c r="H1421"/>
  <c r="X1421"/>
  <c r="F1421"/>
  <c r="R1421"/>
  <c r="I1421"/>
  <c r="J1475"/>
  <c r="I1475"/>
  <c r="F1475"/>
  <c r="X1475"/>
  <c r="R1475"/>
  <c r="X1515"/>
  <c r="J1515"/>
  <c r="I1515"/>
  <c r="H1515"/>
  <c r="AB1517"/>
  <c r="T1517"/>
  <c r="S1517"/>
  <c r="R1538"/>
  <c r="J1538"/>
  <c r="I1538"/>
  <c r="H1538"/>
  <c r="F1538"/>
  <c r="AB1747"/>
  <c r="I988"/>
  <c r="I992"/>
  <c r="I996"/>
  <c r="I1008"/>
  <c r="I1016"/>
  <c r="I1020"/>
  <c r="I1024"/>
  <c r="I1028"/>
  <c r="I1040"/>
  <c r="I1044"/>
  <c r="I1056"/>
  <c r="I1060"/>
  <c r="I1068"/>
  <c r="I1072"/>
  <c r="I1076"/>
  <c r="I1080"/>
  <c r="I1084"/>
  <c r="I1088"/>
  <c r="I1096"/>
  <c r="I1100"/>
  <c r="I1108"/>
  <c r="I1116"/>
  <c r="I1124"/>
  <c r="AB1132"/>
  <c r="R1133"/>
  <c r="AB1139"/>
  <c r="R1140"/>
  <c r="I1144"/>
  <c r="AB1148"/>
  <c r="R1149"/>
  <c r="AB1157"/>
  <c r="J1158"/>
  <c r="AB1160"/>
  <c r="T1160"/>
  <c r="H1166"/>
  <c r="F1179"/>
  <c r="X1179"/>
  <c r="I1183"/>
  <c r="AB1189"/>
  <c r="AB1192"/>
  <c r="T1192"/>
  <c r="H1198"/>
  <c r="F1211"/>
  <c r="X1211"/>
  <c r="I1215"/>
  <c r="AB1221"/>
  <c r="J1222"/>
  <c r="AB1224"/>
  <c r="T1224"/>
  <c r="F1238"/>
  <c r="F1243"/>
  <c r="X1243"/>
  <c r="AB1243"/>
  <c r="I1247"/>
  <c r="AB1252"/>
  <c r="H1254"/>
  <c r="AB1256"/>
  <c r="H1258"/>
  <c r="AB1260"/>
  <c r="H1262"/>
  <c r="AB1264"/>
  <c r="H1266"/>
  <c r="AB1268"/>
  <c r="H1270"/>
  <c r="AB1272"/>
  <c r="H1274"/>
  <c r="AB1276"/>
  <c r="H1278"/>
  <c r="AB1280"/>
  <c r="AB1284"/>
  <c r="AB1288"/>
  <c r="H1290"/>
  <c r="AB1292"/>
  <c r="AB1296"/>
  <c r="H1298"/>
  <c r="AB1300"/>
  <c r="H1302"/>
  <c r="AB1304"/>
  <c r="H1306"/>
  <c r="AB1308"/>
  <c r="AB1312"/>
  <c r="AB1316"/>
  <c r="H1318"/>
  <c r="AB1320"/>
  <c r="AB1324"/>
  <c r="AB1328"/>
  <c r="H1330"/>
  <c r="AB1332"/>
  <c r="R1333"/>
  <c r="J1333"/>
  <c r="I1333"/>
  <c r="T1374"/>
  <c r="S1374"/>
  <c r="AB1383"/>
  <c r="I1384"/>
  <c r="H1384"/>
  <c r="X1384"/>
  <c r="R1384"/>
  <c r="F1393"/>
  <c r="I1405"/>
  <c r="I1407"/>
  <c r="J1407"/>
  <c r="H1407"/>
  <c r="X1407"/>
  <c r="F1407"/>
  <c r="J1455"/>
  <c r="I1455"/>
  <c r="R1455"/>
  <c r="H1455"/>
  <c r="X1455"/>
  <c r="F1455"/>
  <c r="J1466"/>
  <c r="H1466"/>
  <c r="X1466"/>
  <c r="R1466"/>
  <c r="AB1481"/>
  <c r="T1481"/>
  <c r="AB1486"/>
  <c r="F1500"/>
  <c r="R1500"/>
  <c r="H1500"/>
  <c r="X1500"/>
  <c r="J1500"/>
  <c r="F1528"/>
  <c r="R1528"/>
  <c r="I1528"/>
  <c r="H1528"/>
  <c r="J1528"/>
  <c r="X1528"/>
  <c r="F1532"/>
  <c r="R1532"/>
  <c r="H1532"/>
  <c r="X1532"/>
  <c r="R988"/>
  <c r="R992"/>
  <c r="R996"/>
  <c r="R1004"/>
  <c r="R1008"/>
  <c r="R1016"/>
  <c r="R1020"/>
  <c r="R1024"/>
  <c r="R1028"/>
  <c r="R1040"/>
  <c r="R1044"/>
  <c r="R1056"/>
  <c r="R1060"/>
  <c r="R1068"/>
  <c r="R1072"/>
  <c r="R1076"/>
  <c r="R1080"/>
  <c r="R1084"/>
  <c r="R1088"/>
  <c r="R1096"/>
  <c r="R1100"/>
  <c r="R1108"/>
  <c r="R1116"/>
  <c r="R1124"/>
  <c r="S1156"/>
  <c r="S1163"/>
  <c r="J1166"/>
  <c r="AB1168"/>
  <c r="T1168"/>
  <c r="H1179"/>
  <c r="S1181"/>
  <c r="S1188"/>
  <c r="S1195"/>
  <c r="J1198"/>
  <c r="AB1200"/>
  <c r="T1200"/>
  <c r="H1211"/>
  <c r="S1213"/>
  <c r="S1220"/>
  <c r="S1227"/>
  <c r="AB1232"/>
  <c r="T1232"/>
  <c r="H1238"/>
  <c r="H1243"/>
  <c r="S1245"/>
  <c r="T1334"/>
  <c r="AB1334"/>
  <c r="AB1336"/>
  <c r="R1341"/>
  <c r="J1341"/>
  <c r="I1341"/>
  <c r="AB1351"/>
  <c r="I1352"/>
  <c r="H1352"/>
  <c r="X1352"/>
  <c r="R1352"/>
  <c r="AB1360"/>
  <c r="T1360"/>
  <c r="R1361"/>
  <c r="J1361"/>
  <c r="X1361"/>
  <c r="S1364"/>
  <c r="X1366"/>
  <c r="I1366"/>
  <c r="F1366"/>
  <c r="T1370"/>
  <c r="S1370"/>
  <c r="I1376"/>
  <c r="H1376"/>
  <c r="X1376"/>
  <c r="F1376"/>
  <c r="AB1380"/>
  <c r="T1380"/>
  <c r="J1392"/>
  <c r="I1393"/>
  <c r="AB1433"/>
  <c r="T1433"/>
  <c r="S1433"/>
  <c r="F1439"/>
  <c r="J1443"/>
  <c r="I1443"/>
  <c r="F1443"/>
  <c r="X1443"/>
  <c r="R1443"/>
  <c r="F1456"/>
  <c r="R1456"/>
  <c r="X1456"/>
  <c r="J1456"/>
  <c r="I1456"/>
  <c r="H1456"/>
  <c r="R1526"/>
  <c r="J1526"/>
  <c r="H1526"/>
  <c r="I1526"/>
  <c r="X1526"/>
  <c r="J1532"/>
  <c r="T1546"/>
  <c r="S1546"/>
  <c r="AB1546"/>
  <c r="S1135"/>
  <c r="S1137"/>
  <c r="S1144"/>
  <c r="S1151"/>
  <c r="T1156"/>
  <c r="F1175"/>
  <c r="X1175"/>
  <c r="AB1175"/>
  <c r="T1188"/>
  <c r="F1207"/>
  <c r="X1207"/>
  <c r="AB1207"/>
  <c r="T1220"/>
  <c r="I1238"/>
  <c r="F1239"/>
  <c r="X1239"/>
  <c r="AB1239"/>
  <c r="X1354"/>
  <c r="I1354"/>
  <c r="H1354"/>
  <c r="F1354"/>
  <c r="I1364"/>
  <c r="H1364"/>
  <c r="X1364"/>
  <c r="R1364"/>
  <c r="J1364"/>
  <c r="T1390"/>
  <c r="S1390"/>
  <c r="AB1396"/>
  <c r="T1396"/>
  <c r="S1396"/>
  <c r="H1405"/>
  <c r="X1405"/>
  <c r="F1405"/>
  <c r="AB1411"/>
  <c r="H1413"/>
  <c r="X1413"/>
  <c r="F1413"/>
  <c r="R1413"/>
  <c r="J1413"/>
  <c r="I1413"/>
  <c r="I1415"/>
  <c r="J1415"/>
  <c r="H1415"/>
  <c r="X1415"/>
  <c r="R1415"/>
  <c r="F1415"/>
  <c r="AB1425"/>
  <c r="T1425"/>
  <c r="S1425"/>
  <c r="J1459"/>
  <c r="I1459"/>
  <c r="R1459"/>
  <c r="F1459"/>
  <c r="X1459"/>
  <c r="AB1470"/>
  <c r="T1470"/>
  <c r="S1470"/>
  <c r="J1471"/>
  <c r="I1471"/>
  <c r="X1471"/>
  <c r="R1471"/>
  <c r="H1471"/>
  <c r="F1471"/>
  <c r="F1480"/>
  <c r="R1480"/>
  <c r="I1480"/>
  <c r="H1480"/>
  <c r="J1480"/>
  <c r="X1539"/>
  <c r="R1539"/>
  <c r="J1539"/>
  <c r="I1539"/>
  <c r="H1539"/>
  <c r="F1539"/>
  <c r="AB1639"/>
  <c r="T1639"/>
  <c r="S1639"/>
  <c r="F1133"/>
  <c r="F1149"/>
  <c r="S1157"/>
  <c r="F1158"/>
  <c r="I1162"/>
  <c r="F1163"/>
  <c r="X1163"/>
  <c r="AB1163"/>
  <c r="S1171"/>
  <c r="AB1176"/>
  <c r="T1176"/>
  <c r="J1179"/>
  <c r="H1187"/>
  <c r="S1189"/>
  <c r="I1194"/>
  <c r="F1195"/>
  <c r="AB1195"/>
  <c r="S1203"/>
  <c r="AB1208"/>
  <c r="T1208"/>
  <c r="J1211"/>
  <c r="S1221"/>
  <c r="F1222"/>
  <c r="I1226"/>
  <c r="F1227"/>
  <c r="X1227"/>
  <c r="AB1227"/>
  <c r="S1235"/>
  <c r="J1238"/>
  <c r="AB1240"/>
  <c r="T1240"/>
  <c r="J1243"/>
  <c r="F1333"/>
  <c r="J1334"/>
  <c r="X1338"/>
  <c r="I1338"/>
  <c r="R1338"/>
  <c r="T1342"/>
  <c r="AB1342"/>
  <c r="AB1344"/>
  <c r="AB1348"/>
  <c r="T1348"/>
  <c r="I1349"/>
  <c r="H1350"/>
  <c r="J1360"/>
  <c r="H1361"/>
  <c r="AB1368"/>
  <c r="T1368"/>
  <c r="S1368"/>
  <c r="X1374"/>
  <c r="I1374"/>
  <c r="R1374"/>
  <c r="J1374"/>
  <c r="H1374"/>
  <c r="AB1375"/>
  <c r="H1409"/>
  <c r="X1409"/>
  <c r="R1409"/>
  <c r="I1409"/>
  <c r="F1409"/>
  <c r="AB1417"/>
  <c r="T1417"/>
  <c r="S1417"/>
  <c r="S1431"/>
  <c r="T1431"/>
  <c r="X1480"/>
  <c r="X1495"/>
  <c r="J1495"/>
  <c r="I1495"/>
  <c r="R1495"/>
  <c r="H1495"/>
  <c r="R1506"/>
  <c r="J1506"/>
  <c r="H1506"/>
  <c r="X1506"/>
  <c r="F1506"/>
  <c r="AB1529"/>
  <c r="T1529"/>
  <c r="S1529"/>
  <c r="X1538"/>
  <c r="S1139"/>
  <c r="AB1164"/>
  <c r="T1164"/>
  <c r="F1183"/>
  <c r="X1183"/>
  <c r="AB1183"/>
  <c r="AB1196"/>
  <c r="T1196"/>
  <c r="F1215"/>
  <c r="X1215"/>
  <c r="AB1215"/>
  <c r="AB1228"/>
  <c r="T1228"/>
  <c r="F1247"/>
  <c r="X1247"/>
  <c r="AB1247"/>
  <c r="X1254"/>
  <c r="R1254"/>
  <c r="X1258"/>
  <c r="R1258"/>
  <c r="X1262"/>
  <c r="R1262"/>
  <c r="X1266"/>
  <c r="R1266"/>
  <c r="X1270"/>
  <c r="R1270"/>
  <c r="X1274"/>
  <c r="R1274"/>
  <c r="X1278"/>
  <c r="R1278"/>
  <c r="R1286"/>
  <c r="X1290"/>
  <c r="R1290"/>
  <c r="X1298"/>
  <c r="R1298"/>
  <c r="X1302"/>
  <c r="R1302"/>
  <c r="X1306"/>
  <c r="R1306"/>
  <c r="X1318"/>
  <c r="R1318"/>
  <c r="X1330"/>
  <c r="R1330"/>
  <c r="R1334"/>
  <c r="J1350"/>
  <c r="R1353"/>
  <c r="J1353"/>
  <c r="I1353"/>
  <c r="H1353"/>
  <c r="AB1354"/>
  <c r="T1358"/>
  <c r="S1358"/>
  <c r="R1360"/>
  <c r="AB1367"/>
  <c r="I1368"/>
  <c r="H1368"/>
  <c r="X1368"/>
  <c r="R1368"/>
  <c r="AB1376"/>
  <c r="T1376"/>
  <c r="R1377"/>
  <c r="J1377"/>
  <c r="X1377"/>
  <c r="T1386"/>
  <c r="S1386"/>
  <c r="F1390"/>
  <c r="I1392"/>
  <c r="H1392"/>
  <c r="X1392"/>
  <c r="F1392"/>
  <c r="S1423"/>
  <c r="T1423"/>
  <c r="AB1438"/>
  <c r="T1438"/>
  <c r="S1438"/>
  <c r="J1439"/>
  <c r="I1439"/>
  <c r="X1439"/>
  <c r="R1439"/>
  <c r="H1439"/>
  <c r="AB1449"/>
  <c r="T1449"/>
  <c r="S1449"/>
  <c r="J1450"/>
  <c r="H1450"/>
  <c r="R1450"/>
  <c r="X1450"/>
  <c r="F1450"/>
  <c r="R1478"/>
  <c r="J1478"/>
  <c r="H1478"/>
  <c r="I1478"/>
  <c r="F1478"/>
  <c r="X1478"/>
  <c r="R1490"/>
  <c r="J1490"/>
  <c r="H1490"/>
  <c r="X1490"/>
  <c r="I1490"/>
  <c r="F1490"/>
  <c r="AB1497"/>
  <c r="T1497"/>
  <c r="S1497"/>
  <c r="AB1501"/>
  <c r="T1501"/>
  <c r="S1501"/>
  <c r="T1503"/>
  <c r="S1503"/>
  <c r="AB1503"/>
  <c r="F1512"/>
  <c r="R1512"/>
  <c r="I1512"/>
  <c r="H1512"/>
  <c r="F1515"/>
  <c r="X1527"/>
  <c r="J1527"/>
  <c r="I1527"/>
  <c r="R1527"/>
  <c r="H1527"/>
  <c r="F1527"/>
  <c r="AB1631"/>
  <c r="T1631"/>
  <c r="S1631"/>
  <c r="AB1392"/>
  <c r="T1392"/>
  <c r="AB1409"/>
  <c r="T1409"/>
  <c r="S1409"/>
  <c r="S1455"/>
  <c r="AB1455"/>
  <c r="F1460"/>
  <c r="R1460"/>
  <c r="H1460"/>
  <c r="AB1469"/>
  <c r="T1469"/>
  <c r="S1469"/>
  <c r="F1472"/>
  <c r="R1472"/>
  <c r="J1472"/>
  <c r="X1472"/>
  <c r="T1507"/>
  <c r="S1507"/>
  <c r="AB1507"/>
  <c r="T1519"/>
  <c r="S1519"/>
  <c r="X1546"/>
  <c r="J1546"/>
  <c r="I1546"/>
  <c r="H1546"/>
  <c r="F1546"/>
  <c r="R1546"/>
  <c r="J1753"/>
  <c r="I1753"/>
  <c r="H1753"/>
  <c r="X1753"/>
  <c r="R1753"/>
  <c r="F1753"/>
  <c r="T1350"/>
  <c r="S1350"/>
  <c r="T1366"/>
  <c r="S1366"/>
  <c r="T1382"/>
  <c r="S1382"/>
  <c r="AB1412"/>
  <c r="AB1421"/>
  <c r="T1421"/>
  <c r="S1421"/>
  <c r="AB1429"/>
  <c r="T1429"/>
  <c r="S1429"/>
  <c r="AB1437"/>
  <c r="T1437"/>
  <c r="S1437"/>
  <c r="F1440"/>
  <c r="R1440"/>
  <c r="J1440"/>
  <c r="X1440"/>
  <c r="AB1450"/>
  <c r="S1450"/>
  <c r="S1459"/>
  <c r="T1459"/>
  <c r="AB1459"/>
  <c r="X1460"/>
  <c r="S1471"/>
  <c r="AB1471"/>
  <c r="H1472"/>
  <c r="F1476"/>
  <c r="R1476"/>
  <c r="H1476"/>
  <c r="F1479"/>
  <c r="X1483"/>
  <c r="J1483"/>
  <c r="I1483"/>
  <c r="H1483"/>
  <c r="AB1485"/>
  <c r="T1485"/>
  <c r="S1485"/>
  <c r="R1494"/>
  <c r="J1494"/>
  <c r="H1494"/>
  <c r="I1494"/>
  <c r="F1496"/>
  <c r="R1496"/>
  <c r="I1496"/>
  <c r="H1496"/>
  <c r="X1511"/>
  <c r="J1511"/>
  <c r="I1511"/>
  <c r="R1511"/>
  <c r="H1511"/>
  <c r="F1516"/>
  <c r="R1516"/>
  <c r="H1516"/>
  <c r="X1516"/>
  <c r="F1540"/>
  <c r="X1540"/>
  <c r="R1540"/>
  <c r="J1540"/>
  <c r="I1540"/>
  <c r="S1338"/>
  <c r="X1346"/>
  <c r="I1346"/>
  <c r="AB1356"/>
  <c r="T1356"/>
  <c r="AB1361"/>
  <c r="X1362"/>
  <c r="I1362"/>
  <c r="AB1372"/>
  <c r="T1372"/>
  <c r="AB1377"/>
  <c r="AB1388"/>
  <c r="T1388"/>
  <c r="AB1393"/>
  <c r="X1394"/>
  <c r="I1394"/>
  <c r="I1399"/>
  <c r="J1399"/>
  <c r="H1399"/>
  <c r="X1399"/>
  <c r="AB1403"/>
  <c r="AB1405"/>
  <c r="T1405"/>
  <c r="S1405"/>
  <c r="AB1419"/>
  <c r="AB1427"/>
  <c r="AB1435"/>
  <c r="S1439"/>
  <c r="AB1439"/>
  <c r="F1444"/>
  <c r="R1444"/>
  <c r="H1444"/>
  <c r="I1460"/>
  <c r="AB1466"/>
  <c r="S1466"/>
  <c r="I1472"/>
  <c r="S1475"/>
  <c r="AB1475"/>
  <c r="T1475"/>
  <c r="T1487"/>
  <c r="S1487"/>
  <c r="I1509"/>
  <c r="H1509"/>
  <c r="F1509"/>
  <c r="X1509"/>
  <c r="R1509"/>
  <c r="J1509"/>
  <c r="AB1513"/>
  <c r="T1513"/>
  <c r="R1522"/>
  <c r="J1522"/>
  <c r="H1522"/>
  <c r="X1522"/>
  <c r="X1531"/>
  <c r="J1531"/>
  <c r="I1531"/>
  <c r="H1531"/>
  <c r="AB1533"/>
  <c r="T1533"/>
  <c r="T1550"/>
  <c r="S1550"/>
  <c r="AB1703"/>
  <c r="T1703"/>
  <c r="S1703"/>
  <c r="R1827"/>
  <c r="I1827"/>
  <c r="J1827"/>
  <c r="H1827"/>
  <c r="F1827"/>
  <c r="X1827"/>
  <c r="T1346"/>
  <c r="S1346"/>
  <c r="T1362"/>
  <c r="S1362"/>
  <c r="T1378"/>
  <c r="S1378"/>
  <c r="T1394"/>
  <c r="S1394"/>
  <c r="AB1401"/>
  <c r="T1401"/>
  <c r="S1401"/>
  <c r="S1443"/>
  <c r="AB1443"/>
  <c r="T1443"/>
  <c r="AB1454"/>
  <c r="T1454"/>
  <c r="S1454"/>
  <c r="J1460"/>
  <c r="X1479"/>
  <c r="J1479"/>
  <c r="I1479"/>
  <c r="R1479"/>
  <c r="H1479"/>
  <c r="F1484"/>
  <c r="R1484"/>
  <c r="H1484"/>
  <c r="X1484"/>
  <c r="AB1518"/>
  <c r="J1523"/>
  <c r="T1523"/>
  <c r="S1523"/>
  <c r="AB1552"/>
  <c r="T1552"/>
  <c r="S1552"/>
  <c r="AB1556"/>
  <c r="T1556"/>
  <c r="S1556"/>
  <c r="AB1560"/>
  <c r="T1560"/>
  <c r="S1560"/>
  <c r="AB1564"/>
  <c r="T1564"/>
  <c r="S1564"/>
  <c r="AB1568"/>
  <c r="T1568"/>
  <c r="S1568"/>
  <c r="AB1572"/>
  <c r="T1572"/>
  <c r="S1572"/>
  <c r="AB1576"/>
  <c r="T1576"/>
  <c r="S1576"/>
  <c r="AB1580"/>
  <c r="T1580"/>
  <c r="S1580"/>
  <c r="AB1584"/>
  <c r="T1584"/>
  <c r="S1584"/>
  <c r="AB1588"/>
  <c r="T1588"/>
  <c r="S1588"/>
  <c r="AB1592"/>
  <c r="T1592"/>
  <c r="S1592"/>
  <c r="AB1596"/>
  <c r="T1596"/>
  <c r="S1596"/>
  <c r="AB1600"/>
  <c r="T1600"/>
  <c r="S1600"/>
  <c r="AB1604"/>
  <c r="T1604"/>
  <c r="S1604"/>
  <c r="AB1608"/>
  <c r="T1608"/>
  <c r="S1608"/>
  <c r="AB1612"/>
  <c r="T1612"/>
  <c r="S1612"/>
  <c r="F1420"/>
  <c r="R1420"/>
  <c r="F1428"/>
  <c r="R1428"/>
  <c r="F1436"/>
  <c r="R1436"/>
  <c r="AB1445"/>
  <c r="T1445"/>
  <c r="J1446"/>
  <c r="H1446"/>
  <c r="H1449"/>
  <c r="F1449"/>
  <c r="X1449"/>
  <c r="J1451"/>
  <c r="I1451"/>
  <c r="AB1477"/>
  <c r="T1477"/>
  <c r="T1479"/>
  <c r="S1479"/>
  <c r="AB1479"/>
  <c r="X1487"/>
  <c r="J1487"/>
  <c r="I1487"/>
  <c r="I1501"/>
  <c r="H1501"/>
  <c r="F1501"/>
  <c r="X1501"/>
  <c r="F1504"/>
  <c r="R1504"/>
  <c r="AB1505"/>
  <c r="T1505"/>
  <c r="T1511"/>
  <c r="S1511"/>
  <c r="AB1511"/>
  <c r="X1519"/>
  <c r="J1519"/>
  <c r="I1519"/>
  <c r="AB1623"/>
  <c r="T1623"/>
  <c r="S1623"/>
  <c r="AB1695"/>
  <c r="T1695"/>
  <c r="S1695"/>
  <c r="T2467"/>
  <c r="AB2467"/>
  <c r="S2467"/>
  <c r="J1403"/>
  <c r="J1411"/>
  <c r="J1419"/>
  <c r="X1420"/>
  <c r="AB1420"/>
  <c r="J1427"/>
  <c r="X1428"/>
  <c r="AB1428"/>
  <c r="X1436"/>
  <c r="AB1436"/>
  <c r="AB1441"/>
  <c r="T1441"/>
  <c r="AB1442"/>
  <c r="H1445"/>
  <c r="F1445"/>
  <c r="X1445"/>
  <c r="J1447"/>
  <c r="I1447"/>
  <c r="F1464"/>
  <c r="R1464"/>
  <c r="AB1473"/>
  <c r="T1473"/>
  <c r="AB1474"/>
  <c r="H1477"/>
  <c r="F1477"/>
  <c r="X1477"/>
  <c r="AB1482"/>
  <c r="T1483"/>
  <c r="S1483"/>
  <c r="AB1483"/>
  <c r="X1504"/>
  <c r="F1508"/>
  <c r="R1508"/>
  <c r="AB1509"/>
  <c r="T1509"/>
  <c r="AB1514"/>
  <c r="T1515"/>
  <c r="S1515"/>
  <c r="AB1515"/>
  <c r="X1535"/>
  <c r="R1535"/>
  <c r="J1535"/>
  <c r="I1535"/>
  <c r="AB1538"/>
  <c r="AB1541"/>
  <c r="T1541"/>
  <c r="AB1553"/>
  <c r="AB1557"/>
  <c r="AB1561"/>
  <c r="AB1565"/>
  <c r="AB1569"/>
  <c r="AB1573"/>
  <c r="AB1577"/>
  <c r="AB1581"/>
  <c r="AB1585"/>
  <c r="AB1589"/>
  <c r="AB1593"/>
  <c r="AB1597"/>
  <c r="AB1601"/>
  <c r="AB1605"/>
  <c r="AB1609"/>
  <c r="AB1613"/>
  <c r="X1637"/>
  <c r="R1637"/>
  <c r="J1637"/>
  <c r="I1637"/>
  <c r="H1637"/>
  <c r="F1637"/>
  <c r="X1645"/>
  <c r="R1645"/>
  <c r="J1645"/>
  <c r="I1645"/>
  <c r="H1645"/>
  <c r="F1645"/>
  <c r="AB1663"/>
  <c r="T1663"/>
  <c r="S1663"/>
  <c r="AB1671"/>
  <c r="T1671"/>
  <c r="S1671"/>
  <c r="X1748"/>
  <c r="R1748"/>
  <c r="J1748"/>
  <c r="I1748"/>
  <c r="H1748"/>
  <c r="F1748"/>
  <c r="F1408"/>
  <c r="R1408"/>
  <c r="F1416"/>
  <c r="R1416"/>
  <c r="I1420"/>
  <c r="F1424"/>
  <c r="R1424"/>
  <c r="I1428"/>
  <c r="F1432"/>
  <c r="R1432"/>
  <c r="I1436"/>
  <c r="I1446"/>
  <c r="R1449"/>
  <c r="F1452"/>
  <c r="R1452"/>
  <c r="AB1461"/>
  <c r="T1461"/>
  <c r="J1462"/>
  <c r="H1462"/>
  <c r="H1465"/>
  <c r="F1465"/>
  <c r="X1465"/>
  <c r="J1467"/>
  <c r="I1467"/>
  <c r="I1485"/>
  <c r="H1485"/>
  <c r="F1485"/>
  <c r="X1485"/>
  <c r="F1487"/>
  <c r="F1488"/>
  <c r="R1488"/>
  <c r="AB1489"/>
  <c r="T1489"/>
  <c r="T1495"/>
  <c r="S1495"/>
  <c r="AB1495"/>
  <c r="X1503"/>
  <c r="J1503"/>
  <c r="I1503"/>
  <c r="J1504"/>
  <c r="I1517"/>
  <c r="H1517"/>
  <c r="F1517"/>
  <c r="X1517"/>
  <c r="F1519"/>
  <c r="F1520"/>
  <c r="R1520"/>
  <c r="AB1521"/>
  <c r="T1521"/>
  <c r="T1527"/>
  <c r="S1527"/>
  <c r="AB1527"/>
  <c r="AB1537"/>
  <c r="T1537"/>
  <c r="T1551"/>
  <c r="S1551"/>
  <c r="T1555"/>
  <c r="S1555"/>
  <c r="T1559"/>
  <c r="S1559"/>
  <c r="T1563"/>
  <c r="S1563"/>
  <c r="T1567"/>
  <c r="S1567"/>
  <c r="T1571"/>
  <c r="S1571"/>
  <c r="T1575"/>
  <c r="S1575"/>
  <c r="T1579"/>
  <c r="S1579"/>
  <c r="T1583"/>
  <c r="S1583"/>
  <c r="T1587"/>
  <c r="S1587"/>
  <c r="T1591"/>
  <c r="S1591"/>
  <c r="T1595"/>
  <c r="S1595"/>
  <c r="T1599"/>
  <c r="S1599"/>
  <c r="T1603"/>
  <c r="S1603"/>
  <c r="T1607"/>
  <c r="S1607"/>
  <c r="T1611"/>
  <c r="S1611"/>
  <c r="T1615"/>
  <c r="S1615"/>
  <c r="T1619"/>
  <c r="S1619"/>
  <c r="F1763"/>
  <c r="X1763"/>
  <c r="R1763"/>
  <c r="I1763"/>
  <c r="J1763"/>
  <c r="H1763"/>
  <c r="AB1400"/>
  <c r="X1403"/>
  <c r="X1408"/>
  <c r="AB1408"/>
  <c r="X1411"/>
  <c r="X1416"/>
  <c r="AB1416"/>
  <c r="X1419"/>
  <c r="J1420"/>
  <c r="X1424"/>
  <c r="AB1424"/>
  <c r="X1427"/>
  <c r="J1428"/>
  <c r="X1432"/>
  <c r="AB1432"/>
  <c r="J1436"/>
  <c r="R1445"/>
  <c r="R1446"/>
  <c r="F1448"/>
  <c r="R1448"/>
  <c r="H1451"/>
  <c r="X1452"/>
  <c r="AB1457"/>
  <c r="T1457"/>
  <c r="AB1458"/>
  <c r="J1463"/>
  <c r="I1463"/>
  <c r="I1464"/>
  <c r="R1477"/>
  <c r="X1488"/>
  <c r="I1489"/>
  <c r="H1489"/>
  <c r="F1489"/>
  <c r="X1489"/>
  <c r="F1492"/>
  <c r="R1492"/>
  <c r="AB1493"/>
  <c r="T1493"/>
  <c r="AB1498"/>
  <c r="T1499"/>
  <c r="S1499"/>
  <c r="AB1499"/>
  <c r="S1505"/>
  <c r="J1508"/>
  <c r="X1520"/>
  <c r="I1521"/>
  <c r="H1521"/>
  <c r="F1521"/>
  <c r="X1521"/>
  <c r="F1524"/>
  <c r="R1524"/>
  <c r="AB1525"/>
  <c r="T1525"/>
  <c r="AB1530"/>
  <c r="T1531"/>
  <c r="S1531"/>
  <c r="AB1531"/>
  <c r="F1535"/>
  <c r="F1536"/>
  <c r="X1536"/>
  <c r="R1536"/>
  <c r="S1541"/>
  <c r="AB1616"/>
  <c r="AB1620"/>
  <c r="AB1635"/>
  <c r="T1635"/>
  <c r="S1635"/>
  <c r="AB1652"/>
  <c r="AB1667"/>
  <c r="T1667"/>
  <c r="S1667"/>
  <c r="X1673"/>
  <c r="R1673"/>
  <c r="J1673"/>
  <c r="I1673"/>
  <c r="H1673"/>
  <c r="AB1684"/>
  <c r="AB1699"/>
  <c r="T1699"/>
  <c r="S1699"/>
  <c r="AB1716"/>
  <c r="R1738"/>
  <c r="J1738"/>
  <c r="I1738"/>
  <c r="H1738"/>
  <c r="F1738"/>
  <c r="J1765"/>
  <c r="I1765"/>
  <c r="H1765"/>
  <c r="X1765"/>
  <c r="F1765"/>
  <c r="R1770"/>
  <c r="J1770"/>
  <c r="I1770"/>
  <c r="H1770"/>
  <c r="F1770"/>
  <c r="X1770"/>
  <c r="AB1822"/>
  <c r="AB1829"/>
  <c r="AB1866"/>
  <c r="T1866"/>
  <c r="S1866"/>
  <c r="AB1542"/>
  <c r="R1543"/>
  <c r="T1547"/>
  <c r="S1548"/>
  <c r="F1554"/>
  <c r="F1558"/>
  <c r="F1562"/>
  <c r="F1566"/>
  <c r="F1570"/>
  <c r="F1578"/>
  <c r="F1582"/>
  <c r="F1586"/>
  <c r="F1590"/>
  <c r="F1594"/>
  <c r="F1598"/>
  <c r="F1602"/>
  <c r="F1610"/>
  <c r="F1614"/>
  <c r="F1618"/>
  <c r="S1624"/>
  <c r="AB1628"/>
  <c r="F1633"/>
  <c r="AB1643"/>
  <c r="T1643"/>
  <c r="S1643"/>
  <c r="J1649"/>
  <c r="AB1660"/>
  <c r="AB1675"/>
  <c r="T1675"/>
  <c r="S1675"/>
  <c r="AB1692"/>
  <c r="AB1707"/>
  <c r="T1707"/>
  <c r="S1707"/>
  <c r="AB1724"/>
  <c r="T1543"/>
  <c r="AB1547"/>
  <c r="T1548"/>
  <c r="H1550"/>
  <c r="R1625"/>
  <c r="J1625"/>
  <c r="I1625"/>
  <c r="H1625"/>
  <c r="AB1647"/>
  <c r="T1647"/>
  <c r="S1647"/>
  <c r="X1653"/>
  <c r="R1653"/>
  <c r="J1653"/>
  <c r="I1653"/>
  <c r="H1653"/>
  <c r="AB1679"/>
  <c r="T1679"/>
  <c r="S1679"/>
  <c r="F1701"/>
  <c r="AB1711"/>
  <c r="T1711"/>
  <c r="S1711"/>
  <c r="X1717"/>
  <c r="R1717"/>
  <c r="J1717"/>
  <c r="I1717"/>
  <c r="H1717"/>
  <c r="R1746"/>
  <c r="I1746"/>
  <c r="X1746"/>
  <c r="J1746"/>
  <c r="AB1832"/>
  <c r="S1544"/>
  <c r="I1550"/>
  <c r="H1554"/>
  <c r="H1558"/>
  <c r="H1562"/>
  <c r="H1566"/>
  <c r="H1570"/>
  <c r="H1578"/>
  <c r="H1582"/>
  <c r="H1586"/>
  <c r="H1594"/>
  <c r="H1598"/>
  <c r="H1602"/>
  <c r="H1606"/>
  <c r="H1610"/>
  <c r="H1614"/>
  <c r="H1618"/>
  <c r="AB1651"/>
  <c r="T1651"/>
  <c r="S1651"/>
  <c r="F1673"/>
  <c r="AB1683"/>
  <c r="T1683"/>
  <c r="S1683"/>
  <c r="X1689"/>
  <c r="R1689"/>
  <c r="J1689"/>
  <c r="I1689"/>
  <c r="H1689"/>
  <c r="AB1715"/>
  <c r="T1715"/>
  <c r="S1715"/>
  <c r="F1746"/>
  <c r="X1805"/>
  <c r="R1805"/>
  <c r="J1805"/>
  <c r="I1805"/>
  <c r="H1805"/>
  <c r="F1805"/>
  <c r="AB1855"/>
  <c r="AB1543"/>
  <c r="I1548"/>
  <c r="H1548"/>
  <c r="F1548"/>
  <c r="AB1549"/>
  <c r="S1616"/>
  <c r="S1620"/>
  <c r="X1629"/>
  <c r="R1629"/>
  <c r="J1629"/>
  <c r="I1629"/>
  <c r="H1629"/>
  <c r="AB1640"/>
  <c r="AB1655"/>
  <c r="T1655"/>
  <c r="S1655"/>
  <c r="X1661"/>
  <c r="AB1672"/>
  <c r="AB1687"/>
  <c r="T1687"/>
  <c r="S1687"/>
  <c r="AB1704"/>
  <c r="AB1719"/>
  <c r="T1719"/>
  <c r="S1719"/>
  <c r="X1725"/>
  <c r="R1725"/>
  <c r="J1725"/>
  <c r="I1725"/>
  <c r="H1725"/>
  <c r="X1738"/>
  <c r="T1741"/>
  <c r="S1741"/>
  <c r="AB1741"/>
  <c r="H1746"/>
  <c r="AB1907"/>
  <c r="T1907"/>
  <c r="S1907"/>
  <c r="AB1544"/>
  <c r="X1550"/>
  <c r="J1550"/>
  <c r="X1554"/>
  <c r="R1554"/>
  <c r="J1554"/>
  <c r="X1558"/>
  <c r="R1558"/>
  <c r="J1558"/>
  <c r="X1562"/>
  <c r="R1562"/>
  <c r="J1562"/>
  <c r="X1566"/>
  <c r="R1566"/>
  <c r="J1566"/>
  <c r="X1570"/>
  <c r="R1570"/>
  <c r="J1570"/>
  <c r="R1574"/>
  <c r="X1578"/>
  <c r="R1578"/>
  <c r="J1578"/>
  <c r="X1582"/>
  <c r="R1582"/>
  <c r="J1582"/>
  <c r="X1586"/>
  <c r="R1586"/>
  <c r="J1586"/>
  <c r="X1594"/>
  <c r="R1594"/>
  <c r="J1594"/>
  <c r="X1598"/>
  <c r="R1598"/>
  <c r="J1598"/>
  <c r="X1602"/>
  <c r="R1602"/>
  <c r="J1602"/>
  <c r="X1610"/>
  <c r="R1610"/>
  <c r="J1610"/>
  <c r="X1614"/>
  <c r="R1614"/>
  <c r="J1614"/>
  <c r="T1616"/>
  <c r="X1618"/>
  <c r="R1618"/>
  <c r="J1618"/>
  <c r="T1620"/>
  <c r="AB1624"/>
  <c r="AB1627"/>
  <c r="T1627"/>
  <c r="S1627"/>
  <c r="X1633"/>
  <c r="R1633"/>
  <c r="J1633"/>
  <c r="I1633"/>
  <c r="H1633"/>
  <c r="AB1644"/>
  <c r="AB1659"/>
  <c r="T1659"/>
  <c r="S1659"/>
  <c r="AB1676"/>
  <c r="AB1691"/>
  <c r="T1691"/>
  <c r="S1691"/>
  <c r="AB1723"/>
  <c r="T1723"/>
  <c r="S1723"/>
  <c r="R1754"/>
  <c r="J1754"/>
  <c r="I1754"/>
  <c r="H1754"/>
  <c r="F1754"/>
  <c r="X1754"/>
  <c r="R1766"/>
  <c r="J1766"/>
  <c r="I1766"/>
  <c r="H1766"/>
  <c r="F1766"/>
  <c r="X1766"/>
  <c r="R1888"/>
  <c r="H1888"/>
  <c r="J1888"/>
  <c r="I1888"/>
  <c r="F1888"/>
  <c r="X1888"/>
  <c r="X1701"/>
  <c r="R1701"/>
  <c r="J1701"/>
  <c r="I1701"/>
  <c r="H1701"/>
  <c r="AB1712"/>
  <c r="AB1727"/>
  <c r="T1727"/>
  <c r="S1727"/>
  <c r="S1870"/>
  <c r="AB1870"/>
  <c r="T1870"/>
  <c r="AB1875"/>
  <c r="T1875"/>
  <c r="S1875"/>
  <c r="J1622"/>
  <c r="J1626"/>
  <c r="J1634"/>
  <c r="J1646"/>
  <c r="J1658"/>
  <c r="J1674"/>
  <c r="J1678"/>
  <c r="J1682"/>
  <c r="J1686"/>
  <c r="J1698"/>
  <c r="J1702"/>
  <c r="J1706"/>
  <c r="J1710"/>
  <c r="J1714"/>
  <c r="J1718"/>
  <c r="J1726"/>
  <c r="H1729"/>
  <c r="AB1731"/>
  <c r="AB1733"/>
  <c r="AB1748"/>
  <c r="I1749"/>
  <c r="X1749"/>
  <c r="AB1761"/>
  <c r="T1761"/>
  <c r="X1762"/>
  <c r="F1775"/>
  <c r="X1775"/>
  <c r="R1775"/>
  <c r="J1775"/>
  <c r="I1775"/>
  <c r="F1779"/>
  <c r="X1779"/>
  <c r="R1779"/>
  <c r="J1779"/>
  <c r="I1779"/>
  <c r="F1787"/>
  <c r="X1787"/>
  <c r="R1787"/>
  <c r="J1787"/>
  <c r="I1787"/>
  <c r="F1791"/>
  <c r="X1791"/>
  <c r="R1791"/>
  <c r="J1791"/>
  <c r="I1791"/>
  <c r="F1795"/>
  <c r="X1795"/>
  <c r="R1795"/>
  <c r="J1795"/>
  <c r="I1795"/>
  <c r="F1799"/>
  <c r="X1799"/>
  <c r="R1799"/>
  <c r="J1799"/>
  <c r="I1799"/>
  <c r="F1803"/>
  <c r="X1803"/>
  <c r="R1803"/>
  <c r="J1803"/>
  <c r="I1803"/>
  <c r="AB1843"/>
  <c r="AB1847"/>
  <c r="AB1859"/>
  <c r="R1872"/>
  <c r="H1872"/>
  <c r="J1872"/>
  <c r="I1872"/>
  <c r="F1872"/>
  <c r="X1872"/>
  <c r="AB1928"/>
  <c r="AB2038"/>
  <c r="T2038"/>
  <c r="S2038"/>
  <c r="X2110"/>
  <c r="R2110"/>
  <c r="J2110"/>
  <c r="H2110"/>
  <c r="F2110"/>
  <c r="I2110"/>
  <c r="R1622"/>
  <c r="R1626"/>
  <c r="R1634"/>
  <c r="R1642"/>
  <c r="R1646"/>
  <c r="R1658"/>
  <c r="R1674"/>
  <c r="R1678"/>
  <c r="R1682"/>
  <c r="R1686"/>
  <c r="R1698"/>
  <c r="R1702"/>
  <c r="R1706"/>
  <c r="R1714"/>
  <c r="R1718"/>
  <c r="R1726"/>
  <c r="J1729"/>
  <c r="S1732"/>
  <c r="I1745"/>
  <c r="X1745"/>
  <c r="AB1749"/>
  <c r="AB1753"/>
  <c r="T1753"/>
  <c r="F1755"/>
  <c r="X1755"/>
  <c r="R1755"/>
  <c r="I1755"/>
  <c r="AB1756"/>
  <c r="F1762"/>
  <c r="J1771"/>
  <c r="R1810"/>
  <c r="J1810"/>
  <c r="I1810"/>
  <c r="H1810"/>
  <c r="AB1812"/>
  <c r="AB1815"/>
  <c r="X1824"/>
  <c r="R1824"/>
  <c r="J1824"/>
  <c r="I1824"/>
  <c r="H1824"/>
  <c r="X1825"/>
  <c r="J1825"/>
  <c r="I1825"/>
  <c r="H1825"/>
  <c r="F1825"/>
  <c r="X1868"/>
  <c r="R1868"/>
  <c r="J1868"/>
  <c r="I1868"/>
  <c r="H1868"/>
  <c r="F1868"/>
  <c r="R1896"/>
  <c r="H1896"/>
  <c r="J1896"/>
  <c r="I1896"/>
  <c r="F1896"/>
  <c r="X1896"/>
  <c r="AB1899"/>
  <c r="T1899"/>
  <c r="S1899"/>
  <c r="T1950"/>
  <c r="S1950"/>
  <c r="AB1950"/>
  <c r="X2024"/>
  <c r="R2024"/>
  <c r="J2024"/>
  <c r="I2024"/>
  <c r="H2024"/>
  <c r="F2024"/>
  <c r="S1554"/>
  <c r="S1558"/>
  <c r="S1562"/>
  <c r="S1566"/>
  <c r="S1570"/>
  <c r="S1574"/>
  <c r="S1578"/>
  <c r="S1582"/>
  <c r="S1586"/>
  <c r="S1590"/>
  <c r="S1594"/>
  <c r="S1598"/>
  <c r="S1602"/>
  <c r="S1606"/>
  <c r="S1610"/>
  <c r="S1614"/>
  <c r="S1618"/>
  <c r="S1622"/>
  <c r="S1626"/>
  <c r="S1630"/>
  <c r="S1634"/>
  <c r="S1638"/>
  <c r="S1642"/>
  <c r="S1646"/>
  <c r="S1650"/>
  <c r="S1654"/>
  <c r="S1658"/>
  <c r="S1662"/>
  <c r="S1666"/>
  <c r="S1670"/>
  <c r="S1674"/>
  <c r="S1678"/>
  <c r="S1682"/>
  <c r="S1686"/>
  <c r="S1690"/>
  <c r="S1694"/>
  <c r="S1698"/>
  <c r="S1702"/>
  <c r="S1706"/>
  <c r="S1710"/>
  <c r="S1714"/>
  <c r="S1718"/>
  <c r="S1722"/>
  <c r="S1726"/>
  <c r="R1729"/>
  <c r="AB1739"/>
  <c r="AB1745"/>
  <c r="R1750"/>
  <c r="I1750"/>
  <c r="F1761"/>
  <c r="X1774"/>
  <c r="H1775"/>
  <c r="X1778"/>
  <c r="H1779"/>
  <c r="X1782"/>
  <c r="X1786"/>
  <c r="H1787"/>
  <c r="X1790"/>
  <c r="H1791"/>
  <c r="X1794"/>
  <c r="H1795"/>
  <c r="H1799"/>
  <c r="X1802"/>
  <c r="H1803"/>
  <c r="F1824"/>
  <c r="R1825"/>
  <c r="AB1827"/>
  <c r="AB1883"/>
  <c r="T1883"/>
  <c r="S1883"/>
  <c r="S1735"/>
  <c r="S1743"/>
  <c r="F1749"/>
  <c r="H1755"/>
  <c r="AB1760"/>
  <c r="AB1765"/>
  <c r="T1765"/>
  <c r="T1817"/>
  <c r="S1817"/>
  <c r="X1820"/>
  <c r="R1820"/>
  <c r="J1820"/>
  <c r="I1820"/>
  <c r="H1820"/>
  <c r="F1820"/>
  <c r="R1880"/>
  <c r="H1880"/>
  <c r="J1880"/>
  <c r="I1880"/>
  <c r="F1880"/>
  <c r="X1880"/>
  <c r="AB1999"/>
  <c r="AB1746"/>
  <c r="F1759"/>
  <c r="X1759"/>
  <c r="R1759"/>
  <c r="I1759"/>
  <c r="R1762"/>
  <c r="J1762"/>
  <c r="I1762"/>
  <c r="AB1773"/>
  <c r="T1773"/>
  <c r="AB1777"/>
  <c r="T1777"/>
  <c r="AB1781"/>
  <c r="T1781"/>
  <c r="AB1785"/>
  <c r="T1785"/>
  <c r="AB1789"/>
  <c r="T1789"/>
  <c r="AB1793"/>
  <c r="T1793"/>
  <c r="AB1797"/>
  <c r="T1797"/>
  <c r="AB1801"/>
  <c r="T1801"/>
  <c r="T1805"/>
  <c r="AB1805"/>
  <c r="R1815"/>
  <c r="I1815"/>
  <c r="J1815"/>
  <c r="H1815"/>
  <c r="F1815"/>
  <c r="X1815"/>
  <c r="T1841"/>
  <c r="S1841"/>
  <c r="AB1841"/>
  <c r="T1845"/>
  <c r="S1845"/>
  <c r="AB1845"/>
  <c r="T1849"/>
  <c r="S1849"/>
  <c r="AB1849"/>
  <c r="R1908"/>
  <c r="J1908"/>
  <c r="H1908"/>
  <c r="I1908"/>
  <c r="F1908"/>
  <c r="X1908"/>
  <c r="R1940"/>
  <c r="J1940"/>
  <c r="I1940"/>
  <c r="H1940"/>
  <c r="F1940"/>
  <c r="X1940"/>
  <c r="S1731"/>
  <c r="S1733"/>
  <c r="AB1752"/>
  <c r="AB1757"/>
  <c r="T1757"/>
  <c r="J1761"/>
  <c r="I1761"/>
  <c r="H1761"/>
  <c r="X1761"/>
  <c r="AB1769"/>
  <c r="T1769"/>
  <c r="R1774"/>
  <c r="J1774"/>
  <c r="I1774"/>
  <c r="H1774"/>
  <c r="R1778"/>
  <c r="J1778"/>
  <c r="I1778"/>
  <c r="H1778"/>
  <c r="R1782"/>
  <c r="J1782"/>
  <c r="I1782"/>
  <c r="H1782"/>
  <c r="R1786"/>
  <c r="J1786"/>
  <c r="I1786"/>
  <c r="H1786"/>
  <c r="R1790"/>
  <c r="J1790"/>
  <c r="I1790"/>
  <c r="H1790"/>
  <c r="R1794"/>
  <c r="J1794"/>
  <c r="I1794"/>
  <c r="H1794"/>
  <c r="R1798"/>
  <c r="J1798"/>
  <c r="R1802"/>
  <c r="J1802"/>
  <c r="I1802"/>
  <c r="H1802"/>
  <c r="AB1807"/>
  <c r="X1812"/>
  <c r="R1812"/>
  <c r="J1812"/>
  <c r="I1812"/>
  <c r="H1812"/>
  <c r="X1817"/>
  <c r="R1817"/>
  <c r="J1817"/>
  <c r="I1817"/>
  <c r="H1817"/>
  <c r="F1817"/>
  <c r="AB1836"/>
  <c r="AB1842"/>
  <c r="S1842"/>
  <c r="T1842"/>
  <c r="AB1846"/>
  <c r="S1846"/>
  <c r="T1846"/>
  <c r="AB1891"/>
  <c r="T1891"/>
  <c r="S1891"/>
  <c r="S1809"/>
  <c r="S1813"/>
  <c r="J1821"/>
  <c r="R1833"/>
  <c r="X1860"/>
  <c r="R1860"/>
  <c r="J1860"/>
  <c r="I1860"/>
  <c r="H1860"/>
  <c r="AB1862"/>
  <c r="T1862"/>
  <c r="S1862"/>
  <c r="R1904"/>
  <c r="H1904"/>
  <c r="J1904"/>
  <c r="I1904"/>
  <c r="F1904"/>
  <c r="X1904"/>
  <c r="R1920"/>
  <c r="J1920"/>
  <c r="H1920"/>
  <c r="I1920"/>
  <c r="F1920"/>
  <c r="X1920"/>
  <c r="AB1954"/>
  <c r="T1954"/>
  <c r="S1954"/>
  <c r="X2004"/>
  <c r="R2004"/>
  <c r="J2004"/>
  <c r="I2004"/>
  <c r="H2004"/>
  <c r="F2004"/>
  <c r="T2135"/>
  <c r="S2135"/>
  <c r="AB2135"/>
  <c r="AB1825"/>
  <c r="T1837"/>
  <c r="S1837"/>
  <c r="AB1837"/>
  <c r="R1839"/>
  <c r="AB1854"/>
  <c r="T1854"/>
  <c r="S1854"/>
  <c r="AB1858"/>
  <c r="T1858"/>
  <c r="S1858"/>
  <c r="AB1919"/>
  <c r="T1919"/>
  <c r="S1919"/>
  <c r="AB1947"/>
  <c r="T1947"/>
  <c r="S1947"/>
  <c r="AB2006"/>
  <c r="T2006"/>
  <c r="S2006"/>
  <c r="R2101"/>
  <c r="J2101"/>
  <c r="I2101"/>
  <c r="H2101"/>
  <c r="F2101"/>
  <c r="X2101"/>
  <c r="F2135"/>
  <c r="X2135"/>
  <c r="R2135"/>
  <c r="J2135"/>
  <c r="I2135"/>
  <c r="H2135"/>
  <c r="T1760"/>
  <c r="T1764"/>
  <c r="T1768"/>
  <c r="T1772"/>
  <c r="S1806"/>
  <c r="AB1813"/>
  <c r="S1814"/>
  <c r="AB1818"/>
  <c r="S1821"/>
  <c r="T1826"/>
  <c r="T1833"/>
  <c r="S1833"/>
  <c r="AB1833"/>
  <c r="T1834"/>
  <c r="AB1838"/>
  <c r="X1941"/>
  <c r="R1941"/>
  <c r="J1941"/>
  <c r="I1941"/>
  <c r="H1941"/>
  <c r="F1941"/>
  <c r="X1992"/>
  <c r="R1992"/>
  <c r="J1992"/>
  <c r="I1992"/>
  <c r="H1992"/>
  <c r="F1992"/>
  <c r="AB2018"/>
  <c r="T2018"/>
  <c r="S2018"/>
  <c r="R2081"/>
  <c r="J2081"/>
  <c r="I2081"/>
  <c r="H2081"/>
  <c r="F2081"/>
  <c r="X2081"/>
  <c r="F1813"/>
  <c r="T1814"/>
  <c r="AB1823"/>
  <c r="X1833"/>
  <c r="X1840"/>
  <c r="R1840"/>
  <c r="J1840"/>
  <c r="X1844"/>
  <c r="R1844"/>
  <c r="J1844"/>
  <c r="H1844"/>
  <c r="X1848"/>
  <c r="R1848"/>
  <c r="J1848"/>
  <c r="H1848"/>
  <c r="AB1851"/>
  <c r="T1853"/>
  <c r="S1853"/>
  <c r="AB1915"/>
  <c r="T1915"/>
  <c r="S1915"/>
  <c r="X1972"/>
  <c r="R1972"/>
  <c r="J1972"/>
  <c r="I1972"/>
  <c r="H1972"/>
  <c r="F1972"/>
  <c r="AB2031"/>
  <c r="AB2080"/>
  <c r="T2080"/>
  <c r="S2080"/>
  <c r="S1810"/>
  <c r="H1813"/>
  <c r="AB1821"/>
  <c r="F1833"/>
  <c r="R1835"/>
  <c r="I1835"/>
  <c r="H1835"/>
  <c r="AB1850"/>
  <c r="S1850"/>
  <c r="AB1867"/>
  <c r="R1876"/>
  <c r="H1876"/>
  <c r="F1876"/>
  <c r="X1876"/>
  <c r="J1876"/>
  <c r="R1884"/>
  <c r="H1884"/>
  <c r="F1884"/>
  <c r="X1884"/>
  <c r="J1884"/>
  <c r="R1892"/>
  <c r="H1892"/>
  <c r="F1892"/>
  <c r="X1892"/>
  <c r="J1892"/>
  <c r="AB1904"/>
  <c r="R1912"/>
  <c r="J1912"/>
  <c r="H1912"/>
  <c r="I1912"/>
  <c r="F1912"/>
  <c r="X1912"/>
  <c r="X1921"/>
  <c r="R1921"/>
  <c r="J1921"/>
  <c r="H1921"/>
  <c r="F1921"/>
  <c r="AB1927"/>
  <c r="T1927"/>
  <c r="S1927"/>
  <c r="AB1974"/>
  <c r="T1974"/>
  <c r="S1974"/>
  <c r="I2048"/>
  <c r="H2048"/>
  <c r="R2048"/>
  <c r="J2048"/>
  <c r="F2048"/>
  <c r="X2048"/>
  <c r="I2056"/>
  <c r="H2056"/>
  <c r="R2056"/>
  <c r="J2056"/>
  <c r="F2056"/>
  <c r="X2056"/>
  <c r="I2064"/>
  <c r="H2064"/>
  <c r="R2064"/>
  <c r="J2064"/>
  <c r="F2064"/>
  <c r="X2064"/>
  <c r="I1813"/>
  <c r="F1821"/>
  <c r="H1833"/>
  <c r="X1835"/>
  <c r="I1837"/>
  <c r="F1840"/>
  <c r="AB1863"/>
  <c r="R1900"/>
  <c r="H1900"/>
  <c r="F1900"/>
  <c r="X1900"/>
  <c r="J1900"/>
  <c r="AB1911"/>
  <c r="T1911"/>
  <c r="S1911"/>
  <c r="T1938"/>
  <c r="S1938"/>
  <c r="X1960"/>
  <c r="R1960"/>
  <c r="J1960"/>
  <c r="I1960"/>
  <c r="H1960"/>
  <c r="F1960"/>
  <c r="AB1986"/>
  <c r="T1986"/>
  <c r="S1986"/>
  <c r="X2036"/>
  <c r="R2036"/>
  <c r="J2036"/>
  <c r="I2036"/>
  <c r="H2036"/>
  <c r="F2036"/>
  <c r="X2094"/>
  <c r="R2094"/>
  <c r="J2094"/>
  <c r="H2094"/>
  <c r="F2094"/>
  <c r="F2163"/>
  <c r="X2163"/>
  <c r="R2163"/>
  <c r="J2163"/>
  <c r="I2163"/>
  <c r="H2163"/>
  <c r="S1873"/>
  <c r="I1875"/>
  <c r="F1875"/>
  <c r="X1875"/>
  <c r="T1878"/>
  <c r="S1881"/>
  <c r="I1883"/>
  <c r="F1883"/>
  <c r="X1883"/>
  <c r="T1886"/>
  <c r="S1889"/>
  <c r="I1891"/>
  <c r="F1891"/>
  <c r="X1891"/>
  <c r="T1894"/>
  <c r="S1897"/>
  <c r="I1899"/>
  <c r="F1899"/>
  <c r="X1899"/>
  <c r="T1902"/>
  <c r="X1905"/>
  <c r="J1905"/>
  <c r="X1909"/>
  <c r="J1909"/>
  <c r="X1913"/>
  <c r="J1913"/>
  <c r="X1917"/>
  <c r="J1917"/>
  <c r="T1930"/>
  <c r="S1930"/>
  <c r="R1932"/>
  <c r="J1932"/>
  <c r="I1932"/>
  <c r="H1932"/>
  <c r="AB1939"/>
  <c r="AB1962"/>
  <c r="T1962"/>
  <c r="S1962"/>
  <c r="AB1975"/>
  <c r="X1980"/>
  <c r="R1980"/>
  <c r="J1980"/>
  <c r="I1980"/>
  <c r="H1980"/>
  <c r="AB1994"/>
  <c r="T1994"/>
  <c r="S1994"/>
  <c r="AB2007"/>
  <c r="X2012"/>
  <c r="R2012"/>
  <c r="J2012"/>
  <c r="I2012"/>
  <c r="H2012"/>
  <c r="AB2026"/>
  <c r="T2026"/>
  <c r="S2026"/>
  <c r="AB2039"/>
  <c r="X2044"/>
  <c r="R2044"/>
  <c r="J2044"/>
  <c r="I2044"/>
  <c r="H2044"/>
  <c r="I2072"/>
  <c r="H2072"/>
  <c r="R2072"/>
  <c r="J2072"/>
  <c r="F2072"/>
  <c r="X1881"/>
  <c r="J1881"/>
  <c r="X1889"/>
  <c r="J1889"/>
  <c r="J1897"/>
  <c r="T1905"/>
  <c r="S1905"/>
  <c r="T1909"/>
  <c r="S1909"/>
  <c r="T1913"/>
  <c r="S1913"/>
  <c r="T1917"/>
  <c r="S1917"/>
  <c r="T1921"/>
  <c r="S1921"/>
  <c r="AB1921"/>
  <c r="T1942"/>
  <c r="S1942"/>
  <c r="X1945"/>
  <c r="R1945"/>
  <c r="J1945"/>
  <c r="X1968"/>
  <c r="R1968"/>
  <c r="J1968"/>
  <c r="I1968"/>
  <c r="H1968"/>
  <c r="AB1982"/>
  <c r="T1982"/>
  <c r="S1982"/>
  <c r="X2000"/>
  <c r="R2000"/>
  <c r="J2000"/>
  <c r="I2000"/>
  <c r="H2000"/>
  <c r="AB2014"/>
  <c r="T2014"/>
  <c r="S2014"/>
  <c r="J2032"/>
  <c r="T2046"/>
  <c r="S2046"/>
  <c r="AB2046"/>
  <c r="I2080"/>
  <c r="H2080"/>
  <c r="R2080"/>
  <c r="J2080"/>
  <c r="F2080"/>
  <c r="X2080"/>
  <c r="X2098"/>
  <c r="R2098"/>
  <c r="J2098"/>
  <c r="H2098"/>
  <c r="F2098"/>
  <c r="R2105"/>
  <c r="J2105"/>
  <c r="I2105"/>
  <c r="H2105"/>
  <c r="F2105"/>
  <c r="X2105"/>
  <c r="R2153"/>
  <c r="J2153"/>
  <c r="I2153"/>
  <c r="H2153"/>
  <c r="F2153"/>
  <c r="X2153"/>
  <c r="J2244"/>
  <c r="I2244"/>
  <c r="H2244"/>
  <c r="X2244"/>
  <c r="R2244"/>
  <c r="F2244"/>
  <c r="J2248"/>
  <c r="I2248"/>
  <c r="H2248"/>
  <c r="X2248"/>
  <c r="R2248"/>
  <c r="F2248"/>
  <c r="S1857"/>
  <c r="S1861"/>
  <c r="S1865"/>
  <c r="S1869"/>
  <c r="F1870"/>
  <c r="X1878"/>
  <c r="AB1878"/>
  <c r="X1886"/>
  <c r="AB1886"/>
  <c r="X1894"/>
  <c r="AB1894"/>
  <c r="X1902"/>
  <c r="AB1902"/>
  <c r="AB1905"/>
  <c r="AB1909"/>
  <c r="AB1913"/>
  <c r="AB1917"/>
  <c r="T1922"/>
  <c r="S1922"/>
  <c r="R1924"/>
  <c r="J1924"/>
  <c r="I1924"/>
  <c r="H1924"/>
  <c r="X1925"/>
  <c r="R1925"/>
  <c r="J1925"/>
  <c r="AB1942"/>
  <c r="X1956"/>
  <c r="AB1970"/>
  <c r="T1970"/>
  <c r="S1970"/>
  <c r="X1988"/>
  <c r="R1988"/>
  <c r="J1988"/>
  <c r="I1988"/>
  <c r="H1988"/>
  <c r="AB2002"/>
  <c r="T2002"/>
  <c r="S2002"/>
  <c r="X2020"/>
  <c r="R2020"/>
  <c r="J2020"/>
  <c r="I2020"/>
  <c r="H2020"/>
  <c r="AB2034"/>
  <c r="T2034"/>
  <c r="S2034"/>
  <c r="I2076"/>
  <c r="H2076"/>
  <c r="R2076"/>
  <c r="J2076"/>
  <c r="F2076"/>
  <c r="X2076"/>
  <c r="X2146"/>
  <c r="R2146"/>
  <c r="J2146"/>
  <c r="I2146"/>
  <c r="H2146"/>
  <c r="F2146"/>
  <c r="AB1873"/>
  <c r="H1875"/>
  <c r="F1878"/>
  <c r="F1881"/>
  <c r="AB1881"/>
  <c r="H1883"/>
  <c r="F1886"/>
  <c r="F1889"/>
  <c r="AB1889"/>
  <c r="H1891"/>
  <c r="F1894"/>
  <c r="T1895"/>
  <c r="AB1897"/>
  <c r="H1899"/>
  <c r="F1902"/>
  <c r="T1903"/>
  <c r="F1905"/>
  <c r="T1906"/>
  <c r="F1909"/>
  <c r="T1910"/>
  <c r="F1913"/>
  <c r="T1914"/>
  <c r="F1917"/>
  <c r="T1918"/>
  <c r="AB1922"/>
  <c r="AB1924"/>
  <c r="X1932"/>
  <c r="T1934"/>
  <c r="S1934"/>
  <c r="R1936"/>
  <c r="J1936"/>
  <c r="I1936"/>
  <c r="H1936"/>
  <c r="AB1943"/>
  <c r="AB1958"/>
  <c r="T1958"/>
  <c r="S1958"/>
  <c r="AB1971"/>
  <c r="X1976"/>
  <c r="R1976"/>
  <c r="J1976"/>
  <c r="I1976"/>
  <c r="H1976"/>
  <c r="AB1990"/>
  <c r="T1990"/>
  <c r="S1990"/>
  <c r="AB2003"/>
  <c r="X2008"/>
  <c r="R2008"/>
  <c r="AB2022"/>
  <c r="T2022"/>
  <c r="S2022"/>
  <c r="AB2035"/>
  <c r="X2086"/>
  <c r="R2086"/>
  <c r="I2086"/>
  <c r="H2086"/>
  <c r="F2086"/>
  <c r="R2093"/>
  <c r="J2093"/>
  <c r="I2093"/>
  <c r="H2093"/>
  <c r="F2093"/>
  <c r="X2093"/>
  <c r="X2102"/>
  <c r="R2102"/>
  <c r="J2102"/>
  <c r="H2102"/>
  <c r="F2102"/>
  <c r="R2109"/>
  <c r="J2109"/>
  <c r="I2109"/>
  <c r="H2109"/>
  <c r="F2109"/>
  <c r="X2109"/>
  <c r="AB2145"/>
  <c r="H1870"/>
  <c r="I1871"/>
  <c r="F1871"/>
  <c r="T1874"/>
  <c r="J1875"/>
  <c r="H1878"/>
  <c r="I1879"/>
  <c r="F1879"/>
  <c r="T1882"/>
  <c r="J1883"/>
  <c r="H1886"/>
  <c r="I1887"/>
  <c r="F1887"/>
  <c r="T1890"/>
  <c r="J1891"/>
  <c r="H1894"/>
  <c r="I1895"/>
  <c r="F1895"/>
  <c r="T1898"/>
  <c r="J1899"/>
  <c r="H1902"/>
  <c r="I1903"/>
  <c r="F1903"/>
  <c r="F1932"/>
  <c r="T1946"/>
  <c r="S1946"/>
  <c r="H1964"/>
  <c r="AB1978"/>
  <c r="T1978"/>
  <c r="S1978"/>
  <c r="F1980"/>
  <c r="X1996"/>
  <c r="R1996"/>
  <c r="J1996"/>
  <c r="I1996"/>
  <c r="H1996"/>
  <c r="AB2010"/>
  <c r="T2010"/>
  <c r="S2010"/>
  <c r="F2012"/>
  <c r="X2028"/>
  <c r="R2028"/>
  <c r="J2028"/>
  <c r="I2028"/>
  <c r="H2028"/>
  <c r="AB2042"/>
  <c r="T2042"/>
  <c r="S2042"/>
  <c r="F2044"/>
  <c r="R2053"/>
  <c r="J2053"/>
  <c r="I2053"/>
  <c r="H2053"/>
  <c r="R2061"/>
  <c r="J2061"/>
  <c r="I2061"/>
  <c r="H2061"/>
  <c r="AB2112"/>
  <c r="T2112"/>
  <c r="S2112"/>
  <c r="AB2115"/>
  <c r="T2115"/>
  <c r="S2115"/>
  <c r="AB2172"/>
  <c r="T2172"/>
  <c r="S2172"/>
  <c r="R2221"/>
  <c r="J2221"/>
  <c r="F2221"/>
  <c r="X2221"/>
  <c r="I2221"/>
  <c r="H2221"/>
  <c r="X1871"/>
  <c r="AB1871"/>
  <c r="R1875"/>
  <c r="X1879"/>
  <c r="AB1879"/>
  <c r="H1881"/>
  <c r="X1882"/>
  <c r="R1883"/>
  <c r="X1887"/>
  <c r="AB1887"/>
  <c r="H1889"/>
  <c r="R1891"/>
  <c r="X1895"/>
  <c r="R1899"/>
  <c r="X1903"/>
  <c r="H1905"/>
  <c r="AB1906"/>
  <c r="H1909"/>
  <c r="AB1910"/>
  <c r="H1913"/>
  <c r="AB1914"/>
  <c r="H1917"/>
  <c r="AB1918"/>
  <c r="X1924"/>
  <c r="T1926"/>
  <c r="S1926"/>
  <c r="X1929"/>
  <c r="R1929"/>
  <c r="J1929"/>
  <c r="AB1935"/>
  <c r="S1939"/>
  <c r="F1945"/>
  <c r="AB1946"/>
  <c r="AB1948"/>
  <c r="AB1966"/>
  <c r="T1966"/>
  <c r="S1966"/>
  <c r="F1968"/>
  <c r="AB1979"/>
  <c r="X1984"/>
  <c r="R1984"/>
  <c r="J1984"/>
  <c r="I1984"/>
  <c r="H1984"/>
  <c r="AB1998"/>
  <c r="T1998"/>
  <c r="S1998"/>
  <c r="F2000"/>
  <c r="AB2011"/>
  <c r="X2016"/>
  <c r="R2016"/>
  <c r="J2016"/>
  <c r="I2016"/>
  <c r="H2016"/>
  <c r="AB2030"/>
  <c r="T2030"/>
  <c r="S2030"/>
  <c r="F2032"/>
  <c r="AB2043"/>
  <c r="S2051"/>
  <c r="X2053"/>
  <c r="S2059"/>
  <c r="X2061"/>
  <c r="R2069"/>
  <c r="J2069"/>
  <c r="I2069"/>
  <c r="H2069"/>
  <c r="T2079"/>
  <c r="AB2079"/>
  <c r="S2079"/>
  <c r="X2090"/>
  <c r="R2090"/>
  <c r="J2090"/>
  <c r="H2090"/>
  <c r="F2090"/>
  <c r="X2106"/>
  <c r="R2106"/>
  <c r="J2106"/>
  <c r="H2106"/>
  <c r="F2106"/>
  <c r="T2139"/>
  <c r="S2139"/>
  <c r="AB2139"/>
  <c r="J1953"/>
  <c r="J1957"/>
  <c r="J1961"/>
  <c r="J1965"/>
  <c r="J1969"/>
  <c r="J1973"/>
  <c r="J1977"/>
  <c r="J1981"/>
  <c r="J1985"/>
  <c r="J1989"/>
  <c r="J1993"/>
  <c r="J1997"/>
  <c r="J2001"/>
  <c r="J2005"/>
  <c r="J2009"/>
  <c r="J2017"/>
  <c r="J2021"/>
  <c r="J2025"/>
  <c r="J2029"/>
  <c r="J2033"/>
  <c r="J2037"/>
  <c r="J2045"/>
  <c r="H2050"/>
  <c r="S2052"/>
  <c r="T2054"/>
  <c r="S2054"/>
  <c r="H2058"/>
  <c r="S2060"/>
  <c r="T2062"/>
  <c r="S2062"/>
  <c r="S2068"/>
  <c r="T2070"/>
  <c r="S2070"/>
  <c r="AB2076"/>
  <c r="J2084"/>
  <c r="R2118"/>
  <c r="J2118"/>
  <c r="I2118"/>
  <c r="H2118"/>
  <c r="F2118"/>
  <c r="X2118"/>
  <c r="R2149"/>
  <c r="J2149"/>
  <c r="I2149"/>
  <c r="H2149"/>
  <c r="F2149"/>
  <c r="X2149"/>
  <c r="AB2179"/>
  <c r="T2179"/>
  <c r="S2179"/>
  <c r="J2209"/>
  <c r="R2209"/>
  <c r="I2209"/>
  <c r="H2209"/>
  <c r="F2209"/>
  <c r="X2209"/>
  <c r="J2217"/>
  <c r="R2217"/>
  <c r="I2217"/>
  <c r="H2217"/>
  <c r="F2217"/>
  <c r="X2217"/>
  <c r="R1953"/>
  <c r="R1957"/>
  <c r="R1961"/>
  <c r="R1965"/>
  <c r="R1969"/>
  <c r="R1973"/>
  <c r="R1977"/>
  <c r="R1981"/>
  <c r="R1985"/>
  <c r="R1989"/>
  <c r="R1993"/>
  <c r="R1997"/>
  <c r="R2001"/>
  <c r="R2005"/>
  <c r="R2017"/>
  <c r="R2021"/>
  <c r="R2025"/>
  <c r="R2029"/>
  <c r="R2033"/>
  <c r="R2037"/>
  <c r="R2045"/>
  <c r="I2050"/>
  <c r="T2052"/>
  <c r="I2058"/>
  <c r="T2060"/>
  <c r="T2068"/>
  <c r="R2077"/>
  <c r="J2077"/>
  <c r="I2077"/>
  <c r="X2082"/>
  <c r="R2082"/>
  <c r="F2131"/>
  <c r="X2131"/>
  <c r="R2131"/>
  <c r="J2131"/>
  <c r="I2131"/>
  <c r="H2179"/>
  <c r="F2179"/>
  <c r="X2179"/>
  <c r="R2179"/>
  <c r="J2179"/>
  <c r="I2179"/>
  <c r="T2292"/>
  <c r="S2292"/>
  <c r="AB2292"/>
  <c r="AB2321"/>
  <c r="T2321"/>
  <c r="S2321"/>
  <c r="S1925"/>
  <c r="S1929"/>
  <c r="S1933"/>
  <c r="S1937"/>
  <c r="S1941"/>
  <c r="S1945"/>
  <c r="S1949"/>
  <c r="S1953"/>
  <c r="S1957"/>
  <c r="S1961"/>
  <c r="S1965"/>
  <c r="S1969"/>
  <c r="S1973"/>
  <c r="S1977"/>
  <c r="S1981"/>
  <c r="S1985"/>
  <c r="S1989"/>
  <c r="S1993"/>
  <c r="S1997"/>
  <c r="S2001"/>
  <c r="S2005"/>
  <c r="S2009"/>
  <c r="S2013"/>
  <c r="S2017"/>
  <c r="S2021"/>
  <c r="S2025"/>
  <c r="S2029"/>
  <c r="S2033"/>
  <c r="S2037"/>
  <c r="S2041"/>
  <c r="S2045"/>
  <c r="J2050"/>
  <c r="J2058"/>
  <c r="S2083"/>
  <c r="S2084"/>
  <c r="T2087"/>
  <c r="S2087"/>
  <c r="T2091"/>
  <c r="S2091"/>
  <c r="T2095"/>
  <c r="S2095"/>
  <c r="T2099"/>
  <c r="S2099"/>
  <c r="T2103"/>
  <c r="S2103"/>
  <c r="T2107"/>
  <c r="S2107"/>
  <c r="AB2111"/>
  <c r="T2111"/>
  <c r="S2111"/>
  <c r="AB2140"/>
  <c r="T2140"/>
  <c r="S2140"/>
  <c r="T2288"/>
  <c r="S2288"/>
  <c r="AB2288"/>
  <c r="X1953"/>
  <c r="X1957"/>
  <c r="X1961"/>
  <c r="X1965"/>
  <c r="X1969"/>
  <c r="X1973"/>
  <c r="X1977"/>
  <c r="X1981"/>
  <c r="X1985"/>
  <c r="X1989"/>
  <c r="X1993"/>
  <c r="X1997"/>
  <c r="X2001"/>
  <c r="X2005"/>
  <c r="X2017"/>
  <c r="X2021"/>
  <c r="X2025"/>
  <c r="X2029"/>
  <c r="X2033"/>
  <c r="X2037"/>
  <c r="X2045"/>
  <c r="R2050"/>
  <c r="R2058"/>
  <c r="X2077"/>
  <c r="X2078"/>
  <c r="R2078"/>
  <c r="AB2083"/>
  <c r="T2084"/>
  <c r="T2167"/>
  <c r="S2167"/>
  <c r="AB2167"/>
  <c r="R2185"/>
  <c r="J2185"/>
  <c r="I2185"/>
  <c r="H2185"/>
  <c r="F2185"/>
  <c r="X2185"/>
  <c r="T2188"/>
  <c r="AB2188"/>
  <c r="S2188"/>
  <c r="T2283"/>
  <c r="AB2283"/>
  <c r="S2283"/>
  <c r="AB2047"/>
  <c r="T2050"/>
  <c r="S2050"/>
  <c r="AB2055"/>
  <c r="T2058"/>
  <c r="S2058"/>
  <c r="AB2063"/>
  <c r="T2066"/>
  <c r="S2066"/>
  <c r="AB2071"/>
  <c r="T2074"/>
  <c r="S2074"/>
  <c r="I2084"/>
  <c r="H2084"/>
  <c r="AB2144"/>
  <c r="T2144"/>
  <c r="S2144"/>
  <c r="F2167"/>
  <c r="X2167"/>
  <c r="R2167"/>
  <c r="J2167"/>
  <c r="I2167"/>
  <c r="H2167"/>
  <c r="T2171"/>
  <c r="S2171"/>
  <c r="AB2171"/>
  <c r="S2214"/>
  <c r="AB2214"/>
  <c r="T2214"/>
  <c r="R2265"/>
  <c r="J2265"/>
  <c r="H2265"/>
  <c r="F2265"/>
  <c r="X2265"/>
  <c r="I2265"/>
  <c r="AB2048"/>
  <c r="T2048"/>
  <c r="AB2056"/>
  <c r="T2056"/>
  <c r="AB2064"/>
  <c r="T2064"/>
  <c r="AB2072"/>
  <c r="T2072"/>
  <c r="X2150"/>
  <c r="R2150"/>
  <c r="J2150"/>
  <c r="I2150"/>
  <c r="H2150"/>
  <c r="F2150"/>
  <c r="I2190"/>
  <c r="R2190"/>
  <c r="J2190"/>
  <c r="H2190"/>
  <c r="F2190"/>
  <c r="X2190"/>
  <c r="J2114"/>
  <c r="F2122"/>
  <c r="T2123"/>
  <c r="S2123"/>
  <c r="AB2123"/>
  <c r="R2125"/>
  <c r="J2125"/>
  <c r="I2125"/>
  <c r="H2125"/>
  <c r="J2127"/>
  <c r="F2139"/>
  <c r="X2139"/>
  <c r="F2142"/>
  <c r="T2143"/>
  <c r="S2143"/>
  <c r="J2154"/>
  <c r="J2159"/>
  <c r="F2171"/>
  <c r="X2171"/>
  <c r="AB2175"/>
  <c r="T2175"/>
  <c r="S2175"/>
  <c r="I2198"/>
  <c r="R2198"/>
  <c r="J2198"/>
  <c r="H2198"/>
  <c r="F2198"/>
  <c r="AB2235"/>
  <c r="R2241"/>
  <c r="J2241"/>
  <c r="I2241"/>
  <c r="H2241"/>
  <c r="F2241"/>
  <c r="X2241"/>
  <c r="J2264"/>
  <c r="I2264"/>
  <c r="H2264"/>
  <c r="X2264"/>
  <c r="X2268"/>
  <c r="F2268"/>
  <c r="J2268"/>
  <c r="R2268"/>
  <c r="I2268"/>
  <c r="H2268"/>
  <c r="I2313"/>
  <c r="H2313"/>
  <c r="R2313"/>
  <c r="X2313"/>
  <c r="J2313"/>
  <c r="F2313"/>
  <c r="J2368"/>
  <c r="R2368"/>
  <c r="I2368"/>
  <c r="H2368"/>
  <c r="F2368"/>
  <c r="X2368"/>
  <c r="R2114"/>
  <c r="X2115"/>
  <c r="F2123"/>
  <c r="X2123"/>
  <c r="X2126"/>
  <c r="R2126"/>
  <c r="J2126"/>
  <c r="R2129"/>
  <c r="J2129"/>
  <c r="I2129"/>
  <c r="H2129"/>
  <c r="S2132"/>
  <c r="H2138"/>
  <c r="H2139"/>
  <c r="F2143"/>
  <c r="X2143"/>
  <c r="T2147"/>
  <c r="S2147"/>
  <c r="S2164"/>
  <c r="H2171"/>
  <c r="H2175"/>
  <c r="F2175"/>
  <c r="X2175"/>
  <c r="S2176"/>
  <c r="X2188"/>
  <c r="I2206"/>
  <c r="R2206"/>
  <c r="J2206"/>
  <c r="H2206"/>
  <c r="F2206"/>
  <c r="R2271"/>
  <c r="I2271"/>
  <c r="H2271"/>
  <c r="F2271"/>
  <c r="J2271"/>
  <c r="X2271"/>
  <c r="T2296"/>
  <c r="S2296"/>
  <c r="AB2296"/>
  <c r="S2078"/>
  <c r="S2082"/>
  <c r="S2086"/>
  <c r="S2090"/>
  <c r="S2094"/>
  <c r="S2098"/>
  <c r="S2102"/>
  <c r="S2106"/>
  <c r="S2110"/>
  <c r="S2114"/>
  <c r="T2119"/>
  <c r="S2119"/>
  <c r="AB2119"/>
  <c r="H2122"/>
  <c r="AB2129"/>
  <c r="S2136"/>
  <c r="I2139"/>
  <c r="H2142"/>
  <c r="H2143"/>
  <c r="F2147"/>
  <c r="X2147"/>
  <c r="T2151"/>
  <c r="S2151"/>
  <c r="AB2156"/>
  <c r="AB2161"/>
  <c r="J2162"/>
  <c r="S2168"/>
  <c r="I2171"/>
  <c r="I2175"/>
  <c r="AB2187"/>
  <c r="T2187"/>
  <c r="S2187"/>
  <c r="S2193"/>
  <c r="I2214"/>
  <c r="R2214"/>
  <c r="J2214"/>
  <c r="H2214"/>
  <c r="F2214"/>
  <c r="AB2224"/>
  <c r="T2224"/>
  <c r="S2224"/>
  <c r="R2225"/>
  <c r="J2225"/>
  <c r="I2225"/>
  <c r="H2225"/>
  <c r="F2225"/>
  <c r="X2225"/>
  <c r="R2245"/>
  <c r="J2245"/>
  <c r="I2245"/>
  <c r="H2245"/>
  <c r="F2245"/>
  <c r="X2245"/>
  <c r="R2264"/>
  <c r="X2308"/>
  <c r="R2308"/>
  <c r="J2308"/>
  <c r="I2308"/>
  <c r="H2308"/>
  <c r="F2308"/>
  <c r="J2355"/>
  <c r="H2355"/>
  <c r="R2355"/>
  <c r="I2355"/>
  <c r="X2355"/>
  <c r="F2355"/>
  <c r="H2115"/>
  <c r="AB2116"/>
  <c r="S2116"/>
  <c r="S2117"/>
  <c r="F2119"/>
  <c r="X2119"/>
  <c r="AB2120"/>
  <c r="AB2121"/>
  <c r="H2123"/>
  <c r="X2125"/>
  <c r="AB2128"/>
  <c r="AB2133"/>
  <c r="X2134"/>
  <c r="R2134"/>
  <c r="J2134"/>
  <c r="J2139"/>
  <c r="I2143"/>
  <c r="T2155"/>
  <c r="S2155"/>
  <c r="AB2160"/>
  <c r="AB2165"/>
  <c r="X2166"/>
  <c r="R2166"/>
  <c r="J2166"/>
  <c r="J2171"/>
  <c r="J2175"/>
  <c r="AB2180"/>
  <c r="H2187"/>
  <c r="F2187"/>
  <c r="X2187"/>
  <c r="S2190"/>
  <c r="AB2190"/>
  <c r="T2193"/>
  <c r="S2201"/>
  <c r="AB2217"/>
  <c r="AB2239"/>
  <c r="AB2278"/>
  <c r="S2309"/>
  <c r="T2309"/>
  <c r="AB2309"/>
  <c r="T2127"/>
  <c r="S2127"/>
  <c r="AB2132"/>
  <c r="AB2137"/>
  <c r="X2138"/>
  <c r="R2138"/>
  <c r="J2138"/>
  <c r="F2155"/>
  <c r="X2155"/>
  <c r="T2159"/>
  <c r="S2159"/>
  <c r="AB2164"/>
  <c r="AB2169"/>
  <c r="R2170"/>
  <c r="AB2183"/>
  <c r="T2183"/>
  <c r="S2183"/>
  <c r="J2188"/>
  <c r="I2188"/>
  <c r="H2188"/>
  <c r="F2188"/>
  <c r="H2192"/>
  <c r="X2192"/>
  <c r="R2192"/>
  <c r="J2192"/>
  <c r="I2192"/>
  <c r="J2193"/>
  <c r="R2193"/>
  <c r="I2193"/>
  <c r="H2193"/>
  <c r="F2193"/>
  <c r="X2193"/>
  <c r="S2198"/>
  <c r="AB2198"/>
  <c r="I2224"/>
  <c r="H2224"/>
  <c r="X2224"/>
  <c r="R2224"/>
  <c r="J2224"/>
  <c r="F2224"/>
  <c r="J2240"/>
  <c r="I2240"/>
  <c r="H2240"/>
  <c r="X2240"/>
  <c r="F2240"/>
  <c r="AB2252"/>
  <c r="T2252"/>
  <c r="S2252"/>
  <c r="AB2256"/>
  <c r="T2256"/>
  <c r="S2256"/>
  <c r="AB2263"/>
  <c r="AB2267"/>
  <c r="AB2301"/>
  <c r="AB2117"/>
  <c r="R2122"/>
  <c r="J2122"/>
  <c r="F2127"/>
  <c r="X2127"/>
  <c r="T2131"/>
  <c r="S2131"/>
  <c r="AB2136"/>
  <c r="AB2141"/>
  <c r="X2142"/>
  <c r="R2142"/>
  <c r="J2142"/>
  <c r="F2159"/>
  <c r="X2159"/>
  <c r="T2163"/>
  <c r="S2163"/>
  <c r="AB2168"/>
  <c r="AB2173"/>
  <c r="AB2176"/>
  <c r="H2183"/>
  <c r="F2183"/>
  <c r="X2183"/>
  <c r="H2200"/>
  <c r="X2200"/>
  <c r="R2200"/>
  <c r="J2200"/>
  <c r="I2200"/>
  <c r="J2201"/>
  <c r="R2201"/>
  <c r="I2201"/>
  <c r="H2201"/>
  <c r="F2201"/>
  <c r="X2201"/>
  <c r="S2206"/>
  <c r="AB2206"/>
  <c r="I2220"/>
  <c r="H2220"/>
  <c r="X2220"/>
  <c r="J2220"/>
  <c r="F2220"/>
  <c r="AB2231"/>
  <c r="J2236"/>
  <c r="I2236"/>
  <c r="H2236"/>
  <c r="X2236"/>
  <c r="R2237"/>
  <c r="J2237"/>
  <c r="I2237"/>
  <c r="F2237"/>
  <c r="X2237"/>
  <c r="AB2273"/>
  <c r="T2273"/>
  <c r="S2273"/>
  <c r="R2282"/>
  <c r="J2282"/>
  <c r="I2282"/>
  <c r="H2282"/>
  <c r="X2282"/>
  <c r="F2282"/>
  <c r="J2174"/>
  <c r="J2182"/>
  <c r="J2186"/>
  <c r="AB2196"/>
  <c r="T2196"/>
  <c r="X2196"/>
  <c r="AB2204"/>
  <c r="T2204"/>
  <c r="H2204"/>
  <c r="X2204"/>
  <c r="AB2212"/>
  <c r="T2212"/>
  <c r="AB2220"/>
  <c r="T2220"/>
  <c r="AB2225"/>
  <c r="AB2248"/>
  <c r="T2248"/>
  <c r="X2249"/>
  <c r="F2253"/>
  <c r="AB2259"/>
  <c r="T2300"/>
  <c r="AB2300"/>
  <c r="S2300"/>
  <c r="J2351"/>
  <c r="R2351"/>
  <c r="I2351"/>
  <c r="H2351"/>
  <c r="F2351"/>
  <c r="X2351"/>
  <c r="R2174"/>
  <c r="R2182"/>
  <c r="R2186"/>
  <c r="S2189"/>
  <c r="T2194"/>
  <c r="S2197"/>
  <c r="T2202"/>
  <c r="S2205"/>
  <c r="T2210"/>
  <c r="S2213"/>
  <c r="T2218"/>
  <c r="T2226"/>
  <c r="S2226"/>
  <c r="R2233"/>
  <c r="J2233"/>
  <c r="I2233"/>
  <c r="AB2244"/>
  <c r="T2244"/>
  <c r="F2249"/>
  <c r="F2252"/>
  <c r="AB2255"/>
  <c r="R2261"/>
  <c r="J2261"/>
  <c r="I2261"/>
  <c r="X2277"/>
  <c r="I2283"/>
  <c r="X2288"/>
  <c r="F2288"/>
  <c r="R2288"/>
  <c r="J2288"/>
  <c r="I2288"/>
  <c r="X2304"/>
  <c r="J2304"/>
  <c r="F2304"/>
  <c r="I2304"/>
  <c r="H2304"/>
  <c r="I2309"/>
  <c r="H2309"/>
  <c r="R2309"/>
  <c r="J2309"/>
  <c r="F2309"/>
  <c r="X2309"/>
  <c r="X2319"/>
  <c r="R2319"/>
  <c r="F2319"/>
  <c r="J2319"/>
  <c r="I2319"/>
  <c r="H2319"/>
  <c r="R2346"/>
  <c r="J2346"/>
  <c r="I2346"/>
  <c r="H2346"/>
  <c r="F2346"/>
  <c r="X2346"/>
  <c r="F2191"/>
  <c r="R2191"/>
  <c r="X2191"/>
  <c r="F2196"/>
  <c r="F2199"/>
  <c r="R2199"/>
  <c r="X2199"/>
  <c r="F2204"/>
  <c r="F2207"/>
  <c r="R2207"/>
  <c r="X2207"/>
  <c r="F2215"/>
  <c r="R2215"/>
  <c r="AB2221"/>
  <c r="X2222"/>
  <c r="I2222"/>
  <c r="AB2228"/>
  <c r="T2228"/>
  <c r="AB2240"/>
  <c r="T2240"/>
  <c r="AB2251"/>
  <c r="R2257"/>
  <c r="J2257"/>
  <c r="I2257"/>
  <c r="AB2266"/>
  <c r="AB2282"/>
  <c r="X2292"/>
  <c r="R2292"/>
  <c r="J2292"/>
  <c r="I2292"/>
  <c r="H2292"/>
  <c r="X2296"/>
  <c r="F2296"/>
  <c r="R2296"/>
  <c r="J2296"/>
  <c r="I2296"/>
  <c r="R2304"/>
  <c r="T2222"/>
  <c r="S2222"/>
  <c r="X2233"/>
  <c r="AB2236"/>
  <c r="T2236"/>
  <c r="AB2247"/>
  <c r="R2253"/>
  <c r="J2253"/>
  <c r="I2253"/>
  <c r="X2283"/>
  <c r="R2283"/>
  <c r="H2283"/>
  <c r="F2283"/>
  <c r="J2314"/>
  <c r="AB2341"/>
  <c r="T2341"/>
  <c r="S2341"/>
  <c r="F2365"/>
  <c r="R2365"/>
  <c r="J2365"/>
  <c r="I2365"/>
  <c r="H2365"/>
  <c r="X2365"/>
  <c r="AB2381"/>
  <c r="T2381"/>
  <c r="S2381"/>
  <c r="AB2192"/>
  <c r="T2192"/>
  <c r="AB2200"/>
  <c r="T2200"/>
  <c r="AB2208"/>
  <c r="T2208"/>
  <c r="AB2216"/>
  <c r="T2216"/>
  <c r="AB2227"/>
  <c r="T2230"/>
  <c r="S2230"/>
  <c r="AB2232"/>
  <c r="T2232"/>
  <c r="AB2243"/>
  <c r="R2249"/>
  <c r="J2249"/>
  <c r="I2249"/>
  <c r="J2252"/>
  <c r="I2252"/>
  <c r="H2252"/>
  <c r="X2252"/>
  <c r="AB2264"/>
  <c r="T2264"/>
  <c r="I2277"/>
  <c r="F2277"/>
  <c r="R2277"/>
  <c r="J2277"/>
  <c r="T2308"/>
  <c r="AB2308"/>
  <c r="S2308"/>
  <c r="R2338"/>
  <c r="J2338"/>
  <c r="I2338"/>
  <c r="F2338"/>
  <c r="H2338"/>
  <c r="X2338"/>
  <c r="J2345"/>
  <c r="I2345"/>
  <c r="H2345"/>
  <c r="X2345"/>
  <c r="R2345"/>
  <c r="F2345"/>
  <c r="AB2260"/>
  <c r="T2260"/>
  <c r="R2274"/>
  <c r="X2274"/>
  <c r="J2274"/>
  <c r="H2274"/>
  <c r="I2285"/>
  <c r="R2285"/>
  <c r="J2285"/>
  <c r="H2285"/>
  <c r="X2285"/>
  <c r="S2301"/>
  <c r="T2301"/>
  <c r="I2317"/>
  <c r="H2317"/>
  <c r="F2317"/>
  <c r="R2317"/>
  <c r="J2317"/>
  <c r="X2317"/>
  <c r="I2226"/>
  <c r="I2230"/>
  <c r="I2234"/>
  <c r="J2270"/>
  <c r="T2275"/>
  <c r="AB2275"/>
  <c r="H2279"/>
  <c r="F2300"/>
  <c r="R2302"/>
  <c r="I2302"/>
  <c r="AB2312"/>
  <c r="AB2317"/>
  <c r="S2317"/>
  <c r="AB2325"/>
  <c r="AB2329"/>
  <c r="T2329"/>
  <c r="J2337"/>
  <c r="I2337"/>
  <c r="H2337"/>
  <c r="X2337"/>
  <c r="I2305"/>
  <c r="F2305"/>
  <c r="R2310"/>
  <c r="I2310"/>
  <c r="T2320"/>
  <c r="AB2320"/>
  <c r="AB2363"/>
  <c r="S2363"/>
  <c r="S2268"/>
  <c r="S2270"/>
  <c r="T2276"/>
  <c r="S2281"/>
  <c r="X2303"/>
  <c r="R2303"/>
  <c r="I2303"/>
  <c r="X2310"/>
  <c r="T2316"/>
  <c r="S2316"/>
  <c r="AB2345"/>
  <c r="T2345"/>
  <c r="F2357"/>
  <c r="R2357"/>
  <c r="J2357"/>
  <c r="I2357"/>
  <c r="H2357"/>
  <c r="X2357"/>
  <c r="J2371"/>
  <c r="H2371"/>
  <c r="R2371"/>
  <c r="I2371"/>
  <c r="X2371"/>
  <c r="F2371"/>
  <c r="AB2408"/>
  <c r="T2408"/>
  <c r="S2408"/>
  <c r="AB2421"/>
  <c r="S2234"/>
  <c r="S2238"/>
  <c r="S2242"/>
  <c r="S2246"/>
  <c r="S2250"/>
  <c r="S2254"/>
  <c r="S2258"/>
  <c r="S2262"/>
  <c r="R2279"/>
  <c r="S2284"/>
  <c r="X2286"/>
  <c r="R2294"/>
  <c r="I2294"/>
  <c r="F2303"/>
  <c r="R2306"/>
  <c r="I2306"/>
  <c r="H2306"/>
  <c r="F2310"/>
  <c r="X2311"/>
  <c r="R2311"/>
  <c r="I2311"/>
  <c r="AB2328"/>
  <c r="T2328"/>
  <c r="R2334"/>
  <c r="J2334"/>
  <c r="I2334"/>
  <c r="X2334"/>
  <c r="S2385"/>
  <c r="T2385"/>
  <c r="S2265"/>
  <c r="S2272"/>
  <c r="S2279"/>
  <c r="T2284"/>
  <c r="X2294"/>
  <c r="X2299"/>
  <c r="R2299"/>
  <c r="H2299"/>
  <c r="X2305"/>
  <c r="H2310"/>
  <c r="F2311"/>
  <c r="AB2337"/>
  <c r="T2337"/>
  <c r="S2337"/>
  <c r="AB2340"/>
  <c r="T2363"/>
  <c r="AB2380"/>
  <c r="S2380"/>
  <c r="T2380"/>
  <c r="AB2268"/>
  <c r="F2270"/>
  <c r="AB2281"/>
  <c r="X2291"/>
  <c r="R2291"/>
  <c r="X2300"/>
  <c r="R2300"/>
  <c r="H2303"/>
  <c r="H2305"/>
  <c r="H2307"/>
  <c r="J2310"/>
  <c r="S2313"/>
  <c r="R2318"/>
  <c r="J2318"/>
  <c r="I2318"/>
  <c r="H2318"/>
  <c r="X2318"/>
  <c r="I2321"/>
  <c r="H2321"/>
  <c r="J2321"/>
  <c r="R2322"/>
  <c r="J2322"/>
  <c r="I2322"/>
  <c r="R2326"/>
  <c r="J2326"/>
  <c r="I2326"/>
  <c r="X2326"/>
  <c r="R2330"/>
  <c r="J2330"/>
  <c r="I2330"/>
  <c r="F2330"/>
  <c r="S2345"/>
  <c r="F2373"/>
  <c r="R2373"/>
  <c r="J2373"/>
  <c r="I2373"/>
  <c r="H2373"/>
  <c r="X2373"/>
  <c r="AB2333"/>
  <c r="T2333"/>
  <c r="AB2344"/>
  <c r="AB2350"/>
  <c r="T2350"/>
  <c r="S2356"/>
  <c r="AB2356"/>
  <c r="S2361"/>
  <c r="AB2361"/>
  <c r="S2372"/>
  <c r="AB2372"/>
  <c r="T2379"/>
  <c r="AB2379"/>
  <c r="S2379"/>
  <c r="F2434"/>
  <c r="J2434"/>
  <c r="I2434"/>
  <c r="H2434"/>
  <c r="X2434"/>
  <c r="R2434"/>
  <c r="AB2324"/>
  <c r="T2324"/>
  <c r="AB2332"/>
  <c r="R2342"/>
  <c r="J2342"/>
  <c r="I2342"/>
  <c r="AB2349"/>
  <c r="AB2355"/>
  <c r="S2355"/>
  <c r="J2363"/>
  <c r="H2363"/>
  <c r="R2363"/>
  <c r="I2363"/>
  <c r="X2363"/>
  <c r="AB2371"/>
  <c r="S2371"/>
  <c r="X2376"/>
  <c r="T2391"/>
  <c r="AB2391"/>
  <c r="S2391"/>
  <c r="R2397"/>
  <c r="J2397"/>
  <c r="I2397"/>
  <c r="H2397"/>
  <c r="F2397"/>
  <c r="X2397"/>
  <c r="AB2425"/>
  <c r="S2364"/>
  <c r="AB2364"/>
  <c r="S2369"/>
  <c r="AB2369"/>
  <c r="AB2353"/>
  <c r="T2353"/>
  <c r="J2376"/>
  <c r="R2376"/>
  <c r="I2376"/>
  <c r="H2376"/>
  <c r="F2376"/>
  <c r="AB2396"/>
  <c r="S2396"/>
  <c r="T2396"/>
  <c r="AB2358"/>
  <c r="T2358"/>
  <c r="AB2366"/>
  <c r="T2366"/>
  <c r="AB2374"/>
  <c r="T2374"/>
  <c r="J2385"/>
  <c r="I2385"/>
  <c r="X2385"/>
  <c r="T2387"/>
  <c r="AB2387"/>
  <c r="S2387"/>
  <c r="F2391"/>
  <c r="X2391"/>
  <c r="R2391"/>
  <c r="J2391"/>
  <c r="I2391"/>
  <c r="H2391"/>
  <c r="AB2413"/>
  <c r="D14" i="6"/>
  <c r="T2377" i="5"/>
  <c r="AB2401"/>
  <c r="R2417"/>
  <c r="J2417"/>
  <c r="I2417"/>
  <c r="H2417"/>
  <c r="F2417"/>
  <c r="X2417"/>
  <c r="R2442"/>
  <c r="J2442"/>
  <c r="I2442"/>
  <c r="H2442"/>
  <c r="F2442"/>
  <c r="X2442"/>
  <c r="J2457"/>
  <c r="I2457"/>
  <c r="R2457"/>
  <c r="H2457"/>
  <c r="F2457"/>
  <c r="X2457"/>
  <c r="AB2487"/>
  <c r="T2487"/>
  <c r="S2487"/>
  <c r="T2497"/>
  <c r="S2497"/>
  <c r="R2323"/>
  <c r="T2332"/>
  <c r="R2335"/>
  <c r="T2336"/>
  <c r="R2339"/>
  <c r="T2340"/>
  <c r="R2343"/>
  <c r="T2344"/>
  <c r="R2347"/>
  <c r="AB2359"/>
  <c r="T2359"/>
  <c r="AB2367"/>
  <c r="T2367"/>
  <c r="AB2375"/>
  <c r="T2375"/>
  <c r="I2392"/>
  <c r="H2392"/>
  <c r="J2392"/>
  <c r="F2392"/>
  <c r="X2392"/>
  <c r="R2409"/>
  <c r="J2409"/>
  <c r="I2409"/>
  <c r="H2409"/>
  <c r="J2495"/>
  <c r="I2495"/>
  <c r="H2495"/>
  <c r="R2495"/>
  <c r="F2495"/>
  <c r="H2353"/>
  <c r="S2354"/>
  <c r="AB2377"/>
  <c r="R2378"/>
  <c r="H2385"/>
  <c r="AB2397"/>
  <c r="AB2348"/>
  <c r="F2350"/>
  <c r="I2353"/>
  <c r="T2354"/>
  <c r="F2356"/>
  <c r="AB2362"/>
  <c r="T2362"/>
  <c r="F2364"/>
  <c r="AB2370"/>
  <c r="T2370"/>
  <c r="F2372"/>
  <c r="R2385"/>
  <c r="X2398"/>
  <c r="R2398"/>
  <c r="J2398"/>
  <c r="I2398"/>
  <c r="H2398"/>
  <c r="F2398"/>
  <c r="R2405"/>
  <c r="J2405"/>
  <c r="I2405"/>
  <c r="H2405"/>
  <c r="F2405"/>
  <c r="X2405"/>
  <c r="F2409"/>
  <c r="X2410"/>
  <c r="R2410"/>
  <c r="J2410"/>
  <c r="I2410"/>
  <c r="F2410"/>
  <c r="AB2420"/>
  <c r="T2420"/>
  <c r="S2420"/>
  <c r="J2446"/>
  <c r="I2446"/>
  <c r="H2446"/>
  <c r="F2446"/>
  <c r="X2446"/>
  <c r="R2446"/>
  <c r="J2353"/>
  <c r="T2357"/>
  <c r="T2360"/>
  <c r="H2362"/>
  <c r="F2362"/>
  <c r="T2365"/>
  <c r="T2368"/>
  <c r="H2370"/>
  <c r="F2370"/>
  <c r="T2373"/>
  <c r="T2376"/>
  <c r="S2383"/>
  <c r="S2384"/>
  <c r="R2386"/>
  <c r="I2386"/>
  <c r="H2386"/>
  <c r="F2386"/>
  <c r="AB2389"/>
  <c r="S2395"/>
  <c r="X2418"/>
  <c r="R2418"/>
  <c r="J2418"/>
  <c r="I2418"/>
  <c r="H2418"/>
  <c r="F2418"/>
  <c r="AB2452"/>
  <c r="T2452"/>
  <c r="S2452"/>
  <c r="H2472"/>
  <c r="R2472"/>
  <c r="J2472"/>
  <c r="X2472"/>
  <c r="F2472"/>
  <c r="T2476"/>
  <c r="S2476"/>
  <c r="AB2476"/>
  <c r="T2399"/>
  <c r="S2399"/>
  <c r="AB2404"/>
  <c r="AB2405"/>
  <c r="AB2412"/>
  <c r="T2412"/>
  <c r="X2422"/>
  <c r="R2422"/>
  <c r="J2422"/>
  <c r="I2422"/>
  <c r="AB2441"/>
  <c r="T2441"/>
  <c r="S2441"/>
  <c r="AB2465"/>
  <c r="T2465"/>
  <c r="S2465"/>
  <c r="R2470"/>
  <c r="I2470"/>
  <c r="H2470"/>
  <c r="F2470"/>
  <c r="X2470"/>
  <c r="T2403"/>
  <c r="S2403"/>
  <c r="AB2417"/>
  <c r="AB2424"/>
  <c r="T2424"/>
  <c r="S2450"/>
  <c r="AB2450"/>
  <c r="T2450"/>
  <c r="J2453"/>
  <c r="I2453"/>
  <c r="X2453"/>
  <c r="R2453"/>
  <c r="H2453"/>
  <c r="J2473"/>
  <c r="I2473"/>
  <c r="R2473"/>
  <c r="H2473"/>
  <c r="F2473"/>
  <c r="X2473"/>
  <c r="AB2484"/>
  <c r="T2484"/>
  <c r="S2484"/>
  <c r="T2493"/>
  <c r="S2493"/>
  <c r="F2379"/>
  <c r="X2379"/>
  <c r="F2387"/>
  <c r="X2387"/>
  <c r="AB2429"/>
  <c r="F2453"/>
  <c r="H2479"/>
  <c r="I2479"/>
  <c r="F2479"/>
  <c r="X2479"/>
  <c r="R2479"/>
  <c r="J2479"/>
  <c r="AB2388"/>
  <c r="T2388"/>
  <c r="AB2409"/>
  <c r="X2409"/>
  <c r="AB2416"/>
  <c r="T2416"/>
  <c r="X2426"/>
  <c r="R2426"/>
  <c r="J2426"/>
  <c r="I2426"/>
  <c r="S2434"/>
  <c r="AB2434"/>
  <c r="H2444"/>
  <c r="R2444"/>
  <c r="J2444"/>
  <c r="F2444"/>
  <c r="X2444"/>
  <c r="T2482"/>
  <c r="AB2482"/>
  <c r="S2482"/>
  <c r="AB2428"/>
  <c r="T2428"/>
  <c r="J2433"/>
  <c r="R2433"/>
  <c r="I2433"/>
  <c r="H2433"/>
  <c r="S2438"/>
  <c r="T2438"/>
  <c r="AB2438"/>
  <c r="J2499"/>
  <c r="I2499"/>
  <c r="H2499"/>
  <c r="R2499"/>
  <c r="F2499"/>
  <c r="T2432"/>
  <c r="J2461"/>
  <c r="I2461"/>
  <c r="X2461"/>
  <c r="T2490"/>
  <c r="S2490"/>
  <c r="S2407"/>
  <c r="S2411"/>
  <c r="S2415"/>
  <c r="S2419"/>
  <c r="S2423"/>
  <c r="S2427"/>
  <c r="T2430"/>
  <c r="F2435"/>
  <c r="R2435"/>
  <c r="J2435"/>
  <c r="AB2446"/>
  <c r="H2448"/>
  <c r="R2448"/>
  <c r="J2448"/>
  <c r="I2448"/>
  <c r="R2454"/>
  <c r="I2454"/>
  <c r="H2454"/>
  <c r="F2454"/>
  <c r="F2461"/>
  <c r="AB2475"/>
  <c r="T2475"/>
  <c r="S2475"/>
  <c r="T2478"/>
  <c r="AB2478"/>
  <c r="F2490"/>
  <c r="R2490"/>
  <c r="J2490"/>
  <c r="I2490"/>
  <c r="H2490"/>
  <c r="T2494"/>
  <c r="S2494"/>
  <c r="F22" i="6"/>
  <c r="B22"/>
  <c r="F27"/>
  <c r="X2435" i="5"/>
  <c r="F2439"/>
  <c r="J2439"/>
  <c r="I2439"/>
  <c r="H2439"/>
  <c r="AB2457"/>
  <c r="F2494"/>
  <c r="R2494"/>
  <c r="J2494"/>
  <c r="I2494"/>
  <c r="H2494"/>
  <c r="T2498"/>
  <c r="S2498"/>
  <c r="F64" i="6"/>
  <c r="G5"/>
  <c r="H5"/>
  <c r="H6"/>
  <c r="X2430" i="5"/>
  <c r="X2439"/>
  <c r="H2461"/>
  <c r="J2469"/>
  <c r="I2469"/>
  <c r="X2469"/>
  <c r="S2473"/>
  <c r="AB2483"/>
  <c r="T2483"/>
  <c r="S2483"/>
  <c r="T2486"/>
  <c r="S2486"/>
  <c r="F2498"/>
  <c r="R2498"/>
  <c r="J2498"/>
  <c r="I2498"/>
  <c r="H2498"/>
  <c r="AB2430"/>
  <c r="H2435"/>
  <c r="I2450"/>
  <c r="H2450"/>
  <c r="F2450"/>
  <c r="F2459"/>
  <c r="X2459"/>
  <c r="R2459"/>
  <c r="J2459"/>
  <c r="I2459"/>
  <c r="H2459"/>
  <c r="R2461"/>
  <c r="R2462"/>
  <c r="I2462"/>
  <c r="H2462"/>
  <c r="F2462"/>
  <c r="F2469"/>
  <c r="T2473"/>
  <c r="J2480"/>
  <c r="I2480"/>
  <c r="R2480"/>
  <c r="H2480"/>
  <c r="F2480"/>
  <c r="X2480"/>
  <c r="F2486"/>
  <c r="X2486"/>
  <c r="I2486"/>
  <c r="H2486"/>
  <c r="R2486"/>
  <c r="J2486"/>
  <c r="J2491"/>
  <c r="I2491"/>
  <c r="H2491"/>
  <c r="G17" i="6"/>
  <c r="H17"/>
  <c r="AB2440" i="5"/>
  <c r="S2440"/>
  <c r="S2447"/>
  <c r="S2449"/>
  <c r="J2458"/>
  <c r="J2466"/>
  <c r="T2492"/>
  <c r="S2492"/>
  <c r="T2496"/>
  <c r="S2496"/>
  <c r="T2500"/>
  <c r="S2500"/>
  <c r="D9" i="6"/>
  <c r="G15"/>
  <c r="H15"/>
  <c r="B20"/>
  <c r="F25"/>
  <c r="AB2444" i="5"/>
  <c r="S2444"/>
  <c r="F2455"/>
  <c r="X2455"/>
  <c r="AB2455"/>
  <c r="F2463"/>
  <c r="X2463"/>
  <c r="AB2463"/>
  <c r="F2471"/>
  <c r="X2471"/>
  <c r="AB2471"/>
  <c r="T2491"/>
  <c r="S2491"/>
  <c r="F2492"/>
  <c r="R2492"/>
  <c r="J2492"/>
  <c r="T2495"/>
  <c r="S2495"/>
  <c r="F2496"/>
  <c r="R2496"/>
  <c r="J2496"/>
  <c r="T2499"/>
  <c r="S2499"/>
  <c r="F2500"/>
  <c r="R2500"/>
  <c r="J2500"/>
  <c r="AB2456"/>
  <c r="T2456"/>
  <c r="AB2464"/>
  <c r="T2464"/>
  <c r="AB2472"/>
  <c r="T2472"/>
  <c r="R2485"/>
  <c r="J2485"/>
  <c r="I2485"/>
  <c r="AB2488"/>
  <c r="D4" i="6"/>
  <c r="F2478" i="5"/>
  <c r="X2478"/>
  <c r="R2489"/>
  <c r="J2489"/>
  <c r="S2501"/>
  <c r="S2474"/>
  <c r="AB2479"/>
  <c r="T2479"/>
  <c r="X2481"/>
  <c r="T2501"/>
  <c r="B21" i="6"/>
  <c r="B51"/>
  <c r="G51"/>
  <c r="G16"/>
  <c r="H16"/>
  <c r="B19"/>
  <c r="A38" i="2"/>
  <c r="J4" i="5"/>
  <c r="B41" i="4"/>
  <c r="A55" i="2"/>
  <c r="A73"/>
  <c r="B9" i="3"/>
  <c r="A3" i="2"/>
  <c r="A20"/>
  <c r="B17" i="3"/>
  <c r="B29" i="4"/>
  <c r="B25" i="3"/>
  <c r="C20"/>
  <c r="A75" i="2"/>
  <c r="C25" i="3"/>
  <c r="N4" i="5"/>
  <c r="A43" i="2"/>
  <c r="C3" i="3"/>
  <c r="C19"/>
  <c r="B31" i="4"/>
  <c r="A18" i="6"/>
  <c r="P4" i="5"/>
  <c r="A45" i="2"/>
  <c r="C4" i="3"/>
  <c r="B26" i="4"/>
  <c r="A12" i="2"/>
  <c r="A29"/>
  <c r="A46"/>
  <c r="A63"/>
  <c r="B5" i="3"/>
  <c r="B13"/>
  <c r="B21"/>
  <c r="B29"/>
  <c r="B9" i="4"/>
  <c r="A5" i="6"/>
  <c r="B39" i="4"/>
  <c r="G3" i="5"/>
  <c r="B19" i="4"/>
  <c r="H74"/>
  <c r="A11" i="2"/>
  <c r="A28"/>
  <c r="A62"/>
  <c r="C12" i="3"/>
  <c r="C28"/>
  <c r="B7" i="4"/>
  <c r="B87"/>
  <c r="A62" i="6"/>
  <c r="J2" i="5"/>
  <c r="A13" i="2"/>
  <c r="A30"/>
  <c r="A48"/>
  <c r="A64"/>
  <c r="C5" i="3"/>
  <c r="C13"/>
  <c r="C21"/>
  <c r="C29"/>
  <c r="B67" i="4"/>
  <c r="A48" i="6"/>
  <c r="B73" i="4"/>
  <c r="B4" i="5"/>
  <c r="B2006" i="7"/>
  <c r="A21" i="2"/>
  <c r="A39"/>
  <c r="C17" i="3"/>
  <c r="B55" i="4"/>
  <c r="A38" i="6"/>
  <c r="A4" i="2"/>
  <c r="A56"/>
  <c r="C9" i="3"/>
  <c r="B4" i="4"/>
  <c r="B24"/>
  <c r="B79"/>
  <c r="A57" i="6"/>
  <c r="A9" i="2"/>
  <c r="A26"/>
  <c r="A60"/>
  <c r="C11" i="3"/>
  <c r="C27"/>
  <c r="D25" i="4"/>
  <c r="B83"/>
  <c r="A59" i="6"/>
  <c r="A17" i="2"/>
  <c r="A34"/>
  <c r="A52"/>
  <c r="A70"/>
  <c r="C7" i="3"/>
  <c r="C15"/>
  <c r="C23"/>
  <c r="C31"/>
  <c r="B15" i="4"/>
  <c r="A7" i="6"/>
  <c r="B28" i="4"/>
  <c r="B40"/>
  <c r="F4" i="5"/>
  <c r="A2" i="2"/>
  <c r="A19"/>
  <c r="A37"/>
  <c r="A54"/>
  <c r="A72"/>
  <c r="C8" i="3"/>
  <c r="C16"/>
  <c r="C24"/>
  <c r="D2" i="4"/>
  <c r="B17"/>
  <c r="A9" i="6"/>
  <c r="H4" i="5"/>
  <c r="J14" i="6"/>
  <c r="J15"/>
  <c r="J16"/>
  <c r="J17"/>
  <c r="J25"/>
  <c r="I26"/>
  <c r="J37"/>
  <c r="J45"/>
  <c r="I46"/>
  <c r="I54"/>
  <c r="J63"/>
  <c r="J64"/>
  <c r="J66"/>
  <c r="I67"/>
  <c r="A1" i="8"/>
  <c r="I19" i="6"/>
  <c r="J26"/>
  <c r="I27"/>
  <c r="I39"/>
  <c r="J46"/>
  <c r="I47"/>
  <c r="J54"/>
  <c r="I55"/>
  <c r="I56"/>
  <c r="L65"/>
  <c r="J67"/>
  <c r="I68"/>
  <c r="I69"/>
  <c r="A4" i="8"/>
  <c r="A23" i="2"/>
  <c r="A40"/>
  <c r="A49"/>
  <c r="A65"/>
  <c r="B2" i="3"/>
  <c r="B6"/>
  <c r="B10"/>
  <c r="B14"/>
  <c r="B22"/>
  <c r="B26"/>
  <c r="B30"/>
  <c r="I4" i="4"/>
  <c r="B12"/>
  <c r="B20"/>
  <c r="A11" i="6"/>
  <c r="B45" i="4"/>
  <c r="A30" i="6"/>
  <c r="I74" i="4"/>
  <c r="B89"/>
  <c r="A63" i="6"/>
  <c r="K4" i="5"/>
  <c r="A15" i="2"/>
  <c r="A32"/>
  <c r="A50"/>
  <c r="A66"/>
  <c r="C6" i="3"/>
  <c r="C14"/>
  <c r="C22"/>
  <c r="C30"/>
  <c r="B27" i="4"/>
  <c r="B43"/>
  <c r="A28" i="6"/>
  <c r="A3"/>
  <c r="J19"/>
  <c r="I20"/>
  <c r="J27"/>
  <c r="I29"/>
  <c r="I30"/>
  <c r="I31"/>
  <c r="I32"/>
  <c r="J39"/>
  <c r="I40"/>
  <c r="J47"/>
  <c r="J55"/>
  <c r="J56"/>
  <c r="I57"/>
  <c r="L66"/>
  <c r="J68"/>
  <c r="B4" i="8"/>
  <c r="A6" i="2"/>
  <c r="A14"/>
  <c r="A31"/>
  <c r="A57"/>
  <c r="B18" i="3"/>
  <c r="A7" i="2"/>
  <c r="A24"/>
  <c r="A41"/>
  <c r="A58"/>
  <c r="C2" i="3"/>
  <c r="C10"/>
  <c r="C18"/>
  <c r="C26"/>
  <c r="B13" i="4"/>
  <c r="B21"/>
  <c r="B38"/>
  <c r="B75"/>
  <c r="A54" i="6"/>
  <c r="L4" i="5"/>
  <c r="A8" i="2"/>
  <c r="A16"/>
  <c r="A25"/>
  <c r="A33"/>
  <c r="A42"/>
  <c r="A51"/>
  <c r="A59"/>
  <c r="A68"/>
  <c r="B3" i="3"/>
  <c r="B7"/>
  <c r="B11"/>
  <c r="B15"/>
  <c r="B19"/>
  <c r="B23"/>
  <c r="B27"/>
  <c r="B31"/>
  <c r="B6" i="4"/>
  <c r="B14"/>
  <c r="B22"/>
  <c r="A12" i="6"/>
  <c r="B46" i="4"/>
  <c r="A31" i="6"/>
  <c r="B77" i="4"/>
  <c r="A55" i="6"/>
  <c r="A91" i="4"/>
  <c r="B2" i="5"/>
  <c r="M4"/>
  <c r="B3" i="6"/>
  <c r="J20"/>
  <c r="I21"/>
  <c r="J29"/>
  <c r="J30"/>
  <c r="J31"/>
  <c r="J32"/>
  <c r="J40"/>
  <c r="I41"/>
  <c r="I49"/>
  <c r="J57"/>
  <c r="I58"/>
  <c r="L67"/>
  <c r="A1" i="7"/>
  <c r="D4" i="8"/>
  <c r="C3" i="6"/>
  <c r="I4"/>
  <c r="I5"/>
  <c r="J21"/>
  <c r="I22"/>
  <c r="I34"/>
  <c r="J41"/>
  <c r="I42"/>
  <c r="J49"/>
  <c r="I50"/>
  <c r="J58"/>
  <c r="I59"/>
  <c r="L68"/>
  <c r="B5" i="7"/>
  <c r="G4" i="8"/>
  <c r="A1" i="2"/>
  <c r="A10"/>
  <c r="A18"/>
  <c r="A27"/>
  <c r="A35"/>
  <c r="A44"/>
  <c r="A53"/>
  <c r="A61"/>
  <c r="A71"/>
  <c r="B4" i="3"/>
  <c r="B8"/>
  <c r="B12"/>
  <c r="B16"/>
  <c r="B20"/>
  <c r="B24"/>
  <c r="B28"/>
  <c r="B32"/>
  <c r="B8" i="4"/>
  <c r="A4" i="6"/>
  <c r="B16" i="4"/>
  <c r="A8" i="6"/>
  <c r="B25" i="4"/>
  <c r="A13" i="6"/>
  <c r="B37" i="4"/>
  <c r="A23" i="6"/>
  <c r="B47" i="4"/>
  <c r="A32" i="6"/>
  <c r="B61" i="4"/>
  <c r="A43" i="6"/>
  <c r="B74" i="4"/>
  <c r="A53" i="6"/>
  <c r="B81" i="4"/>
  <c r="A58" i="6"/>
  <c r="B3" i="5"/>
  <c r="G4"/>
  <c r="O4"/>
  <c r="A1" i="6"/>
  <c r="D3"/>
  <c r="J4"/>
  <c r="C4"/>
  <c r="J5"/>
  <c r="I6"/>
  <c r="I7"/>
  <c r="I8"/>
  <c r="I9"/>
  <c r="I10"/>
  <c r="I11"/>
  <c r="I12"/>
  <c r="J22"/>
  <c r="J34"/>
  <c r="I35"/>
  <c r="J42"/>
  <c r="J50"/>
  <c r="I51"/>
  <c r="J59"/>
  <c r="I60"/>
  <c r="C5" i="7"/>
  <c r="D1" i="6"/>
  <c r="J6"/>
  <c r="J7"/>
  <c r="J8"/>
  <c r="C8"/>
  <c r="J9"/>
  <c r="C9"/>
  <c r="J10"/>
  <c r="C10"/>
  <c r="J11"/>
  <c r="C11"/>
  <c r="J12"/>
  <c r="I24"/>
  <c r="J35"/>
  <c r="I36"/>
  <c r="I44"/>
  <c r="J51"/>
  <c r="I52"/>
  <c r="J60"/>
  <c r="I62"/>
  <c r="I65"/>
  <c r="D5" i="7"/>
  <c r="B10" i="4"/>
  <c r="A6" i="6"/>
  <c r="B18" i="4"/>
  <c r="A10" i="6"/>
  <c r="G25" i="4"/>
  <c r="B44"/>
  <c r="A29" i="6"/>
  <c r="B49" i="4"/>
  <c r="A33" i="6"/>
  <c r="B85" i="4"/>
  <c r="A60" i="6"/>
  <c r="A4" i="5"/>
  <c r="I4"/>
  <c r="I14" i="6"/>
  <c r="I15"/>
  <c r="I16"/>
  <c r="I17"/>
  <c r="J24"/>
  <c r="I25"/>
  <c r="J36"/>
  <c r="I37"/>
  <c r="J44"/>
  <c r="I45"/>
  <c r="J52"/>
  <c r="J62"/>
  <c r="I63"/>
  <c r="I64"/>
  <c r="J65"/>
  <c r="I66"/>
  <c r="B56" i="1"/>
  <c r="F4" i="8"/>
  <c r="H4"/>
  <c r="I4"/>
  <c r="C4"/>
  <c r="T259" i="5"/>
  <c r="S147"/>
  <c r="S488"/>
  <c r="T370"/>
  <c r="T334"/>
  <c r="T434"/>
  <c r="T346"/>
  <c r="T430"/>
  <c r="T176"/>
  <c r="S508"/>
  <c r="S144"/>
  <c r="T155"/>
  <c r="T190"/>
  <c r="S190"/>
  <c r="S200"/>
  <c r="T179"/>
  <c r="T162"/>
  <c r="T210"/>
  <c r="T381"/>
  <c r="T120"/>
  <c r="T247"/>
  <c r="S164"/>
  <c r="T206"/>
  <c r="S244"/>
  <c r="T374"/>
  <c r="T292"/>
  <c r="S341"/>
  <c r="T246"/>
  <c r="T299"/>
  <c r="S394"/>
  <c r="T314"/>
  <c r="S398"/>
  <c r="S406"/>
  <c r="S369"/>
  <c r="T393"/>
  <c r="S434"/>
  <c r="T517"/>
  <c r="S425"/>
  <c r="S449"/>
  <c r="T497"/>
  <c r="T513"/>
  <c r="S545"/>
  <c r="T557"/>
  <c r="T532"/>
  <c r="T552"/>
  <c r="T479"/>
  <c r="S374"/>
  <c r="T398"/>
  <c r="T454"/>
  <c r="S346"/>
  <c r="T438"/>
  <c r="S536"/>
  <c r="T231"/>
  <c r="S166"/>
  <c r="T123"/>
  <c r="T135"/>
  <c r="T168"/>
  <c r="T202"/>
  <c r="T118"/>
  <c r="T147"/>
  <c r="S120"/>
  <c r="S174"/>
  <c r="T183"/>
  <c r="T223"/>
  <c r="T324"/>
  <c r="S358"/>
  <c r="T132"/>
  <c r="T146"/>
  <c r="T166"/>
  <c r="T195"/>
  <c r="T310"/>
  <c r="T329"/>
  <c r="T468"/>
  <c r="S216"/>
  <c r="S292"/>
  <c r="T385"/>
  <c r="T456"/>
  <c r="T228"/>
  <c r="T268"/>
  <c r="T373"/>
  <c r="T250"/>
  <c r="T315"/>
  <c r="T360"/>
  <c r="T397"/>
  <c r="S414"/>
  <c r="T445"/>
  <c r="T553"/>
  <c r="S429"/>
  <c r="T452"/>
  <c r="S557"/>
  <c r="T488"/>
  <c r="T537"/>
  <c r="S507"/>
  <c r="T402"/>
  <c r="S338"/>
  <c r="T414"/>
  <c r="T267"/>
  <c r="T156"/>
  <c r="S158"/>
  <c r="S168"/>
  <c r="T180"/>
  <c r="T128"/>
  <c r="T192"/>
  <c r="T203"/>
  <c r="T291"/>
  <c r="T139"/>
  <c r="S142"/>
  <c r="T151"/>
  <c r="T211"/>
  <c r="T295"/>
  <c r="S132"/>
  <c r="T332"/>
  <c r="S264"/>
  <c r="S272"/>
  <c r="S385"/>
  <c r="T252"/>
  <c r="T296"/>
  <c r="T396"/>
  <c r="T461"/>
  <c r="T222"/>
  <c r="T254"/>
  <c r="T353"/>
  <c r="T480"/>
  <c r="T539"/>
  <c r="T333"/>
  <c r="S426"/>
  <c r="S446"/>
  <c r="S454"/>
  <c r="T485"/>
  <c r="T533"/>
  <c r="T569"/>
  <c r="S433"/>
  <c r="T458"/>
  <c r="T417"/>
  <c r="T437"/>
  <c r="T565"/>
  <c r="T467"/>
  <c r="T560"/>
  <c r="T495"/>
  <c r="S187"/>
  <c r="S226"/>
  <c r="S234"/>
  <c r="T338"/>
  <c r="S222"/>
  <c r="S176"/>
  <c r="S134"/>
  <c r="T124"/>
  <c r="S156"/>
  <c r="T136"/>
  <c r="T170"/>
  <c r="T218"/>
  <c r="T239"/>
  <c r="S180"/>
  <c r="S128"/>
  <c r="S192"/>
  <c r="T171"/>
  <c r="T328"/>
  <c r="T184"/>
  <c r="T358"/>
  <c r="T134"/>
  <c r="T196"/>
  <c r="S220"/>
  <c r="S256"/>
  <c r="T232"/>
  <c r="T272"/>
  <c r="T226"/>
  <c r="T266"/>
  <c r="T319"/>
  <c r="T365"/>
  <c r="S413"/>
  <c r="T384"/>
  <c r="T405"/>
  <c r="S438"/>
  <c r="S569"/>
  <c r="S437"/>
  <c r="T583"/>
  <c r="T548"/>
  <c r="S565"/>
  <c r="T536"/>
  <c r="T549"/>
  <c r="T516"/>
  <c r="S465"/>
  <c r="T591"/>
  <c r="S254"/>
  <c r="T335"/>
  <c r="T410"/>
  <c r="T412"/>
  <c r="S540"/>
  <c r="S124"/>
  <c r="T158"/>
  <c r="S126"/>
  <c r="T138"/>
  <c r="T368"/>
  <c r="T182"/>
  <c r="T130"/>
  <c r="T194"/>
  <c r="T275"/>
  <c r="S405"/>
  <c r="T140"/>
  <c r="S194"/>
  <c r="T152"/>
  <c r="S184"/>
  <c r="T279"/>
  <c r="S196"/>
  <c r="T214"/>
  <c r="T318"/>
  <c r="S349"/>
  <c r="S296"/>
  <c r="S386"/>
  <c r="T216"/>
  <c r="T256"/>
  <c r="T280"/>
  <c r="S299"/>
  <c r="T230"/>
  <c r="T270"/>
  <c r="T344"/>
  <c r="T322"/>
  <c r="S401"/>
  <c r="T361"/>
  <c r="S418"/>
  <c r="T507"/>
  <c r="T440"/>
  <c r="S461"/>
  <c r="T477"/>
  <c r="T520"/>
  <c r="T541"/>
  <c r="T563"/>
  <c r="S549"/>
  <c r="S583"/>
  <c r="T484"/>
  <c r="T500"/>
  <c r="T511"/>
  <c r="T581"/>
  <c r="T587"/>
  <c r="S266"/>
  <c r="T390"/>
  <c r="T406"/>
  <c r="T442"/>
  <c r="T378"/>
  <c r="T301"/>
  <c r="T426"/>
  <c r="S476"/>
  <c r="T283"/>
  <c r="T175"/>
  <c r="T126"/>
  <c r="T320"/>
  <c r="S140"/>
  <c r="S172"/>
  <c r="S152"/>
  <c r="S154"/>
  <c r="T163"/>
  <c r="T198"/>
  <c r="T340"/>
  <c r="T342"/>
  <c r="S361"/>
  <c r="T220"/>
  <c r="S301"/>
  <c r="S389"/>
  <c r="T234"/>
  <c r="T282"/>
  <c r="T306"/>
  <c r="T323"/>
  <c r="T512"/>
  <c r="S345"/>
  <c r="T409"/>
  <c r="S430"/>
  <c r="T449"/>
  <c r="T501"/>
  <c r="T544"/>
  <c r="T491"/>
  <c r="T523"/>
  <c r="S441"/>
  <c r="T540"/>
  <c r="T441"/>
  <c r="T525"/>
  <c r="T489"/>
  <c r="T505"/>
  <c r="T527"/>
  <c r="S581"/>
  <c r="T450"/>
  <c r="T418"/>
  <c r="T422"/>
  <c r="T382"/>
  <c r="T187"/>
  <c r="T159"/>
  <c r="T243"/>
  <c r="T304"/>
  <c r="T142"/>
  <c r="T174"/>
  <c r="T154"/>
  <c r="T119"/>
  <c r="T75"/>
  <c r="T227"/>
  <c r="T528"/>
  <c r="S232"/>
  <c r="S268"/>
  <c r="S288"/>
  <c r="T260"/>
  <c r="T238"/>
  <c r="T286"/>
  <c r="T366"/>
  <c r="S393"/>
  <c r="T307"/>
  <c r="S397"/>
  <c r="S402"/>
  <c r="T350"/>
  <c r="S410"/>
  <c r="T421"/>
  <c r="S450"/>
  <c r="T556"/>
  <c r="S417"/>
  <c r="S445"/>
  <c r="T492"/>
  <c r="T508"/>
  <c r="T524"/>
  <c r="T543"/>
  <c r="T504"/>
  <c r="T473"/>
  <c r="T567"/>
  <c r="T555"/>
  <c r="S207"/>
  <c r="T386"/>
  <c r="T394"/>
  <c r="T446"/>
  <c r="T251"/>
  <c r="T144"/>
  <c r="T215"/>
  <c r="T235"/>
  <c r="T167"/>
  <c r="T200"/>
  <c r="T207"/>
  <c r="T271"/>
  <c r="T150"/>
  <c r="T348"/>
  <c r="T219"/>
  <c r="T122"/>
  <c r="S122"/>
  <c r="T131"/>
  <c r="T164"/>
  <c r="T178"/>
  <c r="T326"/>
  <c r="S382"/>
  <c r="S224"/>
  <c r="S252"/>
  <c r="S260"/>
  <c r="S280"/>
  <c r="T330"/>
  <c r="T224"/>
  <c r="T244"/>
  <c r="T264"/>
  <c r="T288"/>
  <c r="S390"/>
  <c r="T475"/>
  <c r="T242"/>
  <c r="T298"/>
  <c r="T345"/>
  <c r="T357"/>
  <c r="S377"/>
  <c r="T369"/>
  <c r="T389"/>
  <c r="S422"/>
  <c r="T433"/>
  <c r="S442"/>
  <c r="T547"/>
  <c r="S421"/>
  <c r="T448"/>
  <c r="T476"/>
  <c r="T545"/>
  <c r="S467"/>
  <c r="S458"/>
  <c r="T509"/>
  <c r="T579"/>
  <c r="S491"/>
  <c r="T316"/>
  <c r="T465"/>
  <c r="T258"/>
  <c r="T199"/>
  <c r="T496"/>
  <c r="T425"/>
  <c r="T377"/>
  <c r="T453"/>
  <c r="T354"/>
  <c r="T308"/>
  <c r="T255"/>
  <c r="T349"/>
  <c r="T413"/>
  <c r="T429"/>
  <c r="T481"/>
  <c r="T263"/>
  <c r="T341"/>
  <c r="T143"/>
  <c r="T401"/>
  <c r="R2162"/>
  <c r="I1964"/>
  <c r="X2162"/>
  <c r="J2066"/>
  <c r="I2066"/>
  <c r="J1964"/>
  <c r="I984"/>
  <c r="H647"/>
  <c r="X287"/>
  <c r="X2041"/>
  <c r="R2041"/>
  <c r="R1964"/>
  <c r="F287"/>
  <c r="H984"/>
  <c r="X1964"/>
  <c r="H1956"/>
  <c r="R984"/>
  <c r="R2066"/>
  <c r="I1956"/>
  <c r="X1269"/>
  <c r="H2066"/>
  <c r="J1956"/>
  <c r="R1956"/>
  <c r="X1195"/>
  <c r="I675"/>
  <c r="H675"/>
  <c r="J984"/>
  <c r="S603"/>
  <c r="S607"/>
  <c r="X517"/>
  <c r="X360"/>
  <c r="X319"/>
  <c r="X344"/>
  <c r="X183"/>
  <c r="X223"/>
  <c r="X453"/>
  <c r="S595"/>
  <c r="X547"/>
  <c r="X539"/>
  <c r="X373"/>
  <c r="X218"/>
  <c r="X162"/>
  <c r="X34"/>
  <c r="X501"/>
  <c r="X500"/>
  <c r="X335"/>
  <c r="X118"/>
  <c r="X320"/>
  <c r="X357"/>
  <c r="X480"/>
  <c r="X323"/>
  <c r="X307"/>
  <c r="X143"/>
  <c r="X485"/>
  <c r="X511"/>
  <c r="X495"/>
  <c r="X479"/>
  <c r="X555"/>
  <c r="X552"/>
  <c r="X532"/>
  <c r="X227"/>
  <c r="X21"/>
  <c r="X146"/>
  <c r="X527"/>
  <c r="X384"/>
  <c r="X119"/>
  <c r="X543"/>
  <c r="X556"/>
  <c r="S529"/>
  <c r="X333"/>
  <c r="X353"/>
  <c r="S353"/>
  <c r="X315"/>
  <c r="X151"/>
  <c r="X211"/>
  <c r="X20"/>
  <c r="X230"/>
  <c r="X67"/>
  <c r="X326"/>
  <c r="X95"/>
  <c r="X238"/>
  <c r="X298"/>
  <c r="X195"/>
  <c r="X131"/>
  <c r="X231"/>
  <c r="X171"/>
  <c r="X350"/>
  <c r="X32"/>
  <c r="S340"/>
  <c r="X155"/>
  <c r="X328"/>
  <c r="X243"/>
  <c r="X111"/>
  <c r="X330"/>
  <c r="X79"/>
  <c r="X448"/>
  <c r="X75"/>
  <c r="X332"/>
  <c r="X279"/>
  <c r="X203"/>
  <c r="X159"/>
  <c r="X322"/>
  <c r="X35"/>
  <c r="X135"/>
  <c r="X139"/>
  <c r="X123"/>
  <c r="X214"/>
  <c r="X275"/>
  <c r="X179"/>
  <c r="X215"/>
  <c r="X83"/>
  <c r="X199"/>
  <c r="X366"/>
  <c r="X43"/>
  <c r="X312"/>
  <c r="S312"/>
  <c r="X93"/>
  <c r="X45"/>
  <c r="X22"/>
  <c r="X324"/>
  <c r="X115"/>
  <c r="X308"/>
  <c r="X250"/>
  <c r="X51"/>
  <c r="X47"/>
  <c r="X314"/>
  <c r="X63"/>
  <c r="X370"/>
  <c r="X59"/>
  <c r="X354"/>
  <c r="S354"/>
  <c r="X87"/>
  <c r="X127"/>
  <c r="X380"/>
  <c r="S380"/>
  <c r="X310"/>
  <c r="X89"/>
  <c r="X73"/>
  <c r="X41"/>
  <c r="X247"/>
  <c r="X316"/>
  <c r="X239"/>
  <c r="X342"/>
  <c r="X282"/>
  <c r="X318"/>
  <c r="X246"/>
  <c r="X306"/>
  <c r="C12" i="6"/>
  <c r="C7"/>
  <c r="B32"/>
  <c r="X2315" i="5"/>
  <c r="J1916"/>
  <c r="X1286"/>
  <c r="R980"/>
  <c r="R869"/>
  <c r="I848"/>
  <c r="F1732"/>
  <c r="I1856"/>
  <c r="F1574"/>
  <c r="H1336"/>
  <c r="I1221"/>
  <c r="X749"/>
  <c r="J772"/>
  <c r="F675"/>
  <c r="I1732"/>
  <c r="J2281"/>
  <c r="J1336"/>
  <c r="F964"/>
  <c r="J675"/>
  <c r="J262"/>
  <c r="F2186"/>
  <c r="J1732"/>
  <c r="R1336"/>
  <c r="I964"/>
  <c r="I826"/>
  <c r="H749"/>
  <c r="H575"/>
  <c r="I1662"/>
  <c r="H1574"/>
  <c r="X1336"/>
  <c r="R964"/>
  <c r="R826"/>
  <c r="J749"/>
  <c r="I575"/>
  <c r="I262"/>
  <c r="H262"/>
  <c r="J1489"/>
  <c r="F2406"/>
  <c r="R1666"/>
  <c r="J1574"/>
  <c r="I1336"/>
  <c r="X964"/>
  <c r="J575"/>
  <c r="X675"/>
  <c r="F1382"/>
  <c r="F979"/>
  <c r="J669"/>
  <c r="X647"/>
  <c r="J1048"/>
  <c r="H2170"/>
  <c r="J1681"/>
  <c r="I1382"/>
  <c r="I1048"/>
  <c r="I1317"/>
  <c r="I1130"/>
  <c r="H979"/>
  <c r="I647"/>
  <c r="X1382"/>
  <c r="R1036"/>
  <c r="I1012"/>
  <c r="J1317"/>
  <c r="J1130"/>
  <c r="I979"/>
  <c r="J2170"/>
  <c r="R1317"/>
  <c r="J979"/>
  <c r="X2170"/>
  <c r="H2113"/>
  <c r="R1751"/>
  <c r="J1590"/>
  <c r="H1590"/>
  <c r="H1382"/>
  <c r="I669"/>
  <c r="J212"/>
  <c r="F2298"/>
  <c r="R1590"/>
  <c r="J1382"/>
  <c r="X1317"/>
  <c r="J186"/>
  <c r="R2298"/>
  <c r="X1590"/>
  <c r="R1048"/>
  <c r="R1012"/>
  <c r="I1036"/>
  <c r="F1317"/>
  <c r="R849"/>
  <c r="F1944"/>
  <c r="H1944"/>
  <c r="X1423"/>
  <c r="I1378"/>
  <c r="X869"/>
  <c r="J460"/>
  <c r="I1944"/>
  <c r="R1662"/>
  <c r="X1155"/>
  <c r="H460"/>
  <c r="X2360"/>
  <c r="J1944"/>
  <c r="J1435"/>
  <c r="F1155"/>
  <c r="R1944"/>
  <c r="J1662"/>
  <c r="J1423"/>
  <c r="R259"/>
  <c r="I2360"/>
  <c r="I869"/>
  <c r="I460"/>
  <c r="R571"/>
  <c r="I2477"/>
  <c r="X1944"/>
  <c r="R1322"/>
  <c r="H1155"/>
  <c r="F869"/>
  <c r="H294"/>
  <c r="F88"/>
  <c r="R743"/>
  <c r="F259"/>
  <c r="F764"/>
  <c r="H743"/>
  <c r="H259"/>
  <c r="H2322"/>
  <c r="R1326"/>
  <c r="H559"/>
  <c r="F460"/>
  <c r="R1201"/>
  <c r="H571"/>
  <c r="I559"/>
  <c r="F1662"/>
  <c r="J1201"/>
  <c r="I571"/>
  <c r="J559"/>
  <c r="J294"/>
  <c r="I259"/>
  <c r="J869"/>
  <c r="F559"/>
  <c r="I100"/>
  <c r="H1662"/>
  <c r="J571"/>
  <c r="R2360"/>
  <c r="R2314"/>
  <c r="R2154"/>
  <c r="H1783"/>
  <c r="R796"/>
  <c r="H573"/>
  <c r="R2394"/>
  <c r="J2360"/>
  <c r="X2154"/>
  <c r="F693"/>
  <c r="I641"/>
  <c r="H400"/>
  <c r="H2394"/>
  <c r="X2394"/>
  <c r="X714"/>
  <c r="J400"/>
  <c r="J1230"/>
  <c r="F714"/>
  <c r="R772"/>
  <c r="X796"/>
  <c r="X772"/>
  <c r="R400"/>
  <c r="H2314"/>
  <c r="F796"/>
  <c r="F772"/>
  <c r="F2360"/>
  <c r="H796"/>
  <c r="H772"/>
  <c r="J388"/>
  <c r="H2360"/>
  <c r="I2314"/>
  <c r="F1783"/>
  <c r="F939"/>
  <c r="I796"/>
  <c r="I772"/>
  <c r="X2013"/>
  <c r="J2013"/>
  <c r="J1721"/>
  <c r="X1681"/>
  <c r="H1431"/>
  <c r="I1305"/>
  <c r="F1269"/>
  <c r="J599"/>
  <c r="T599"/>
  <c r="J2074"/>
  <c r="I2074"/>
  <c r="J1670"/>
  <c r="X1713"/>
  <c r="R1400"/>
  <c r="R1305"/>
  <c r="H599"/>
  <c r="X2254"/>
  <c r="I1767"/>
  <c r="R1630"/>
  <c r="I1269"/>
  <c r="R888"/>
  <c r="X1064"/>
  <c r="R2074"/>
  <c r="J1767"/>
  <c r="R1670"/>
  <c r="J1431"/>
  <c r="J1269"/>
  <c r="R2254"/>
  <c r="F1523"/>
  <c r="R1120"/>
  <c r="R1269"/>
  <c r="I599"/>
  <c r="F1670"/>
  <c r="J2315"/>
  <c r="H1461"/>
  <c r="I1523"/>
  <c r="H1670"/>
  <c r="R2315"/>
  <c r="H2040"/>
  <c r="J1630"/>
  <c r="X1431"/>
  <c r="X1670"/>
  <c r="F1048"/>
  <c r="J112"/>
  <c r="F112"/>
  <c r="I112"/>
  <c r="F262"/>
  <c r="F669"/>
  <c r="R112"/>
  <c r="R1721"/>
  <c r="F1677"/>
  <c r="H1669"/>
  <c r="X1322"/>
  <c r="J1221"/>
  <c r="J693"/>
  <c r="I1322"/>
  <c r="F1678"/>
  <c r="H1697"/>
  <c r="X1721"/>
  <c r="F1310"/>
  <c r="F2290"/>
  <c r="I1697"/>
  <c r="F1606"/>
  <c r="H1677"/>
  <c r="X693"/>
  <c r="I1678"/>
  <c r="I1310"/>
  <c r="H1678"/>
  <c r="H2290"/>
  <c r="F1933"/>
  <c r="J1697"/>
  <c r="J1606"/>
  <c r="R1709"/>
  <c r="I1677"/>
  <c r="R1310"/>
  <c r="H1310"/>
  <c r="R759"/>
  <c r="I2290"/>
  <c r="R1694"/>
  <c r="J1690"/>
  <c r="R1606"/>
  <c r="X1709"/>
  <c r="J1677"/>
  <c r="X1310"/>
  <c r="F1221"/>
  <c r="H645"/>
  <c r="R416"/>
  <c r="X2290"/>
  <c r="R2290"/>
  <c r="R1690"/>
  <c r="H1721"/>
  <c r="R1677"/>
  <c r="H1221"/>
  <c r="I693"/>
  <c r="H693"/>
  <c r="J416"/>
  <c r="H2286"/>
  <c r="I1721"/>
  <c r="H1322"/>
  <c r="R1221"/>
  <c r="I645"/>
  <c r="H416"/>
  <c r="J2477"/>
  <c r="J2229"/>
  <c r="J1638"/>
  <c r="I1505"/>
  <c r="X1294"/>
  <c r="H1219"/>
  <c r="I1107"/>
  <c r="I1137"/>
  <c r="I1230"/>
  <c r="H2477"/>
  <c r="H1856"/>
  <c r="I1751"/>
  <c r="R1638"/>
  <c r="J1107"/>
  <c r="I629"/>
  <c r="R1230"/>
  <c r="R2477"/>
  <c r="R2307"/>
  <c r="J1856"/>
  <c r="X1751"/>
  <c r="R1641"/>
  <c r="R1250"/>
  <c r="H1250"/>
  <c r="H1230"/>
  <c r="I593"/>
  <c r="R444"/>
  <c r="X2307"/>
  <c r="F2089"/>
  <c r="R1856"/>
  <c r="X1250"/>
  <c r="H412"/>
  <c r="H392"/>
  <c r="X2477"/>
  <c r="F1856"/>
  <c r="X1856"/>
  <c r="X1665"/>
  <c r="X1505"/>
  <c r="X1219"/>
  <c r="R1083"/>
  <c r="I833"/>
  <c r="H593"/>
  <c r="R412"/>
  <c r="J444"/>
  <c r="J392"/>
  <c r="F2477"/>
  <c r="X2383"/>
  <c r="J2161"/>
  <c r="R1650"/>
  <c r="J1650"/>
  <c r="F1505"/>
  <c r="F1219"/>
  <c r="H1294"/>
  <c r="F833"/>
  <c r="R833"/>
  <c r="R392"/>
  <c r="I493"/>
  <c r="F1230"/>
  <c r="X1897"/>
  <c r="J1722"/>
  <c r="H1713"/>
  <c r="F1400"/>
  <c r="X1378"/>
  <c r="X1326"/>
  <c r="I1092"/>
  <c r="X968"/>
  <c r="X2210"/>
  <c r="X1630"/>
  <c r="R805"/>
  <c r="J236"/>
  <c r="J2130"/>
  <c r="J2158"/>
  <c r="X1916"/>
  <c r="I1713"/>
  <c r="H1423"/>
  <c r="H1326"/>
  <c r="I605"/>
  <c r="F805"/>
  <c r="J311"/>
  <c r="T311"/>
  <c r="H236"/>
  <c r="R2130"/>
  <c r="R2158"/>
  <c r="F1916"/>
  <c r="J1713"/>
  <c r="X1400"/>
  <c r="R1064"/>
  <c r="X1305"/>
  <c r="J1142"/>
  <c r="H880"/>
  <c r="H444"/>
  <c r="I805"/>
  <c r="F172"/>
  <c r="X2130"/>
  <c r="H1897"/>
  <c r="I1916"/>
  <c r="R1713"/>
  <c r="H1681"/>
  <c r="R1282"/>
  <c r="F1305"/>
  <c r="F880"/>
  <c r="I1400"/>
  <c r="H1916"/>
  <c r="I1681"/>
  <c r="X1282"/>
  <c r="I1120"/>
  <c r="I1064"/>
  <c r="I880"/>
  <c r="F311"/>
  <c r="R880"/>
  <c r="X780"/>
  <c r="F1897"/>
  <c r="R1916"/>
  <c r="R1722"/>
  <c r="R1681"/>
  <c r="X1523"/>
  <c r="J1305"/>
  <c r="J2178"/>
  <c r="H2161"/>
  <c r="R2181"/>
  <c r="J1665"/>
  <c r="R1657"/>
  <c r="X1685"/>
  <c r="H1649"/>
  <c r="I1641"/>
  <c r="H939"/>
  <c r="I717"/>
  <c r="R2178"/>
  <c r="I2161"/>
  <c r="X2009"/>
  <c r="X2089"/>
  <c r="R1665"/>
  <c r="F1705"/>
  <c r="X1657"/>
  <c r="I1649"/>
  <c r="J1641"/>
  <c r="X939"/>
  <c r="X764"/>
  <c r="H388"/>
  <c r="J717"/>
  <c r="J2451"/>
  <c r="F2212"/>
  <c r="X2212"/>
  <c r="X2181"/>
  <c r="R2161"/>
  <c r="I2040"/>
  <c r="R1654"/>
  <c r="R1649"/>
  <c r="H1705"/>
  <c r="X1641"/>
  <c r="I939"/>
  <c r="H764"/>
  <c r="J677"/>
  <c r="H717"/>
  <c r="I677"/>
  <c r="X677"/>
  <c r="R388"/>
  <c r="F2009"/>
  <c r="R2451"/>
  <c r="H2212"/>
  <c r="J2040"/>
  <c r="H2089"/>
  <c r="H1685"/>
  <c r="X1649"/>
  <c r="I1705"/>
  <c r="R939"/>
  <c r="I764"/>
  <c r="R717"/>
  <c r="F2250"/>
  <c r="X2250"/>
  <c r="J2194"/>
  <c r="H2181"/>
  <c r="R2009"/>
  <c r="R2040"/>
  <c r="I2089"/>
  <c r="H1657"/>
  <c r="F1641"/>
  <c r="I1685"/>
  <c r="F1665"/>
  <c r="J1705"/>
  <c r="J764"/>
  <c r="H597"/>
  <c r="R2194"/>
  <c r="I2181"/>
  <c r="X2040"/>
  <c r="J2089"/>
  <c r="J1654"/>
  <c r="H1665"/>
  <c r="I1657"/>
  <c r="J1685"/>
  <c r="R1705"/>
  <c r="J641"/>
  <c r="J2181"/>
  <c r="I1665"/>
  <c r="J1657"/>
  <c r="R1685"/>
  <c r="H677"/>
  <c r="F677"/>
  <c r="X2194"/>
  <c r="X2406"/>
  <c r="I2113"/>
  <c r="R1771"/>
  <c r="R1137"/>
  <c r="H866"/>
  <c r="X849"/>
  <c r="R751"/>
  <c r="J436"/>
  <c r="J408"/>
  <c r="J290"/>
  <c r="H274"/>
  <c r="X1137"/>
  <c r="J2113"/>
  <c r="I1852"/>
  <c r="X1839"/>
  <c r="H1771"/>
  <c r="H1808"/>
  <c r="X1771"/>
  <c r="R976"/>
  <c r="F849"/>
  <c r="F814"/>
  <c r="I577"/>
  <c r="H290"/>
  <c r="R2113"/>
  <c r="H1852"/>
  <c r="I1808"/>
  <c r="F1771"/>
  <c r="X727"/>
  <c r="X1083"/>
  <c r="J866"/>
  <c r="R577"/>
  <c r="F1839"/>
  <c r="J1852"/>
  <c r="J1808"/>
  <c r="H1137"/>
  <c r="R1289"/>
  <c r="I885"/>
  <c r="F735"/>
  <c r="H577"/>
  <c r="J274"/>
  <c r="H1083"/>
  <c r="R866"/>
  <c r="J589"/>
  <c r="I84"/>
  <c r="I2414"/>
  <c r="H1839"/>
  <c r="R1852"/>
  <c r="X1808"/>
  <c r="H1314"/>
  <c r="I976"/>
  <c r="X866"/>
  <c r="F885"/>
  <c r="R727"/>
  <c r="X735"/>
  <c r="F521"/>
  <c r="F1137"/>
  <c r="J577"/>
  <c r="I1839"/>
  <c r="X1852"/>
  <c r="R1808"/>
  <c r="F1468"/>
  <c r="R1314"/>
  <c r="I1083"/>
  <c r="I866"/>
  <c r="H727"/>
  <c r="H589"/>
  <c r="R408"/>
  <c r="H436"/>
  <c r="H408"/>
  <c r="I274"/>
  <c r="I727"/>
  <c r="F84"/>
  <c r="R84"/>
  <c r="J1839"/>
  <c r="H1693"/>
  <c r="X1314"/>
  <c r="J1083"/>
  <c r="I521"/>
  <c r="R436"/>
  <c r="I290"/>
  <c r="J84"/>
  <c r="B30" i="6"/>
  <c r="G30"/>
  <c r="B41"/>
  <c r="G41"/>
  <c r="B31"/>
  <c r="G31"/>
  <c r="J303" i="5"/>
  <c r="J2414"/>
  <c r="J2157"/>
  <c r="F1873"/>
  <c r="X1798"/>
  <c r="R1767"/>
  <c r="R1697"/>
  <c r="X1606"/>
  <c r="X1574"/>
  <c r="I1693"/>
  <c r="I1669"/>
  <c r="F1123"/>
  <c r="F872"/>
  <c r="R885"/>
  <c r="X826"/>
  <c r="F780"/>
  <c r="R754"/>
  <c r="I585"/>
  <c r="R428"/>
  <c r="J432"/>
  <c r="F99"/>
  <c r="X2322"/>
  <c r="H2009"/>
  <c r="F637"/>
  <c r="J204"/>
  <c r="F2194"/>
  <c r="R2414"/>
  <c r="H2406"/>
  <c r="X2314"/>
  <c r="H2008"/>
  <c r="J1873"/>
  <c r="X1767"/>
  <c r="J1666"/>
  <c r="X1697"/>
  <c r="J1693"/>
  <c r="F1697"/>
  <c r="F1709"/>
  <c r="J1669"/>
  <c r="R1000"/>
  <c r="X1349"/>
  <c r="X1289"/>
  <c r="I971"/>
  <c r="H1135"/>
  <c r="H872"/>
  <c r="H780"/>
  <c r="I754"/>
  <c r="I637"/>
  <c r="H641"/>
  <c r="H432"/>
  <c r="F331"/>
  <c r="J2394"/>
  <c r="I2009"/>
  <c r="J637"/>
  <c r="I2194"/>
  <c r="X2414"/>
  <c r="I2406"/>
  <c r="F2322"/>
  <c r="I2008"/>
  <c r="J1933"/>
  <c r="F1767"/>
  <c r="R1693"/>
  <c r="H1661"/>
  <c r="I1491"/>
  <c r="R1669"/>
  <c r="F1349"/>
  <c r="F1289"/>
  <c r="J971"/>
  <c r="J872"/>
  <c r="I780"/>
  <c r="I746"/>
  <c r="J754"/>
  <c r="I553"/>
  <c r="J428"/>
  <c r="I331"/>
  <c r="J278"/>
  <c r="H278"/>
  <c r="R191"/>
  <c r="R212"/>
  <c r="J2406"/>
  <c r="H2298"/>
  <c r="H2097"/>
  <c r="J2008"/>
  <c r="R1933"/>
  <c r="H1798"/>
  <c r="H1864"/>
  <c r="I1661"/>
  <c r="H1709"/>
  <c r="F1491"/>
  <c r="J1491"/>
  <c r="X1669"/>
  <c r="I1000"/>
  <c r="H1349"/>
  <c r="R971"/>
  <c r="I1071"/>
  <c r="I872"/>
  <c r="J780"/>
  <c r="J746"/>
  <c r="X754"/>
  <c r="R331"/>
  <c r="F303"/>
  <c r="X2298"/>
  <c r="I1798"/>
  <c r="J1661"/>
  <c r="I1709"/>
  <c r="X1491"/>
  <c r="X1187"/>
  <c r="J1349"/>
  <c r="I1289"/>
  <c r="R872"/>
  <c r="R735"/>
  <c r="X746"/>
  <c r="I714"/>
  <c r="R715"/>
  <c r="F754"/>
  <c r="I303"/>
  <c r="H186"/>
  <c r="F186"/>
  <c r="R204"/>
  <c r="F278"/>
  <c r="X1507"/>
  <c r="F1187"/>
  <c r="I980"/>
  <c r="J1289"/>
  <c r="X971"/>
  <c r="F746"/>
  <c r="J714"/>
  <c r="H637"/>
  <c r="H585"/>
  <c r="R432"/>
  <c r="H428"/>
  <c r="I278"/>
  <c r="I186"/>
  <c r="F2058"/>
  <c r="H553"/>
  <c r="H2194"/>
  <c r="F2402"/>
  <c r="F2383"/>
  <c r="R2286"/>
  <c r="X2151"/>
  <c r="R2157"/>
  <c r="I2097"/>
  <c r="R2032"/>
  <c r="X1873"/>
  <c r="I1864"/>
  <c r="X1301"/>
  <c r="I1142"/>
  <c r="J1071"/>
  <c r="R791"/>
  <c r="I631"/>
  <c r="H667"/>
  <c r="X631"/>
  <c r="F1937"/>
  <c r="F2286"/>
  <c r="F2151"/>
  <c r="J2097"/>
  <c r="J1937"/>
  <c r="X2032"/>
  <c r="J1864"/>
  <c r="I1758"/>
  <c r="X1468"/>
  <c r="F1190"/>
  <c r="R1112"/>
  <c r="I1032"/>
  <c r="F1301"/>
  <c r="X1142"/>
  <c r="R1071"/>
  <c r="F811"/>
  <c r="J811"/>
  <c r="F240"/>
  <c r="J1524"/>
  <c r="I1524"/>
  <c r="H1524"/>
  <c r="X1524"/>
  <c r="F589"/>
  <c r="R589"/>
  <c r="I2383"/>
  <c r="H2402"/>
  <c r="H2177"/>
  <c r="R2097"/>
  <c r="R1937"/>
  <c r="R1864"/>
  <c r="J1190"/>
  <c r="F1142"/>
  <c r="F864"/>
  <c r="J300"/>
  <c r="H1937"/>
  <c r="H240"/>
  <c r="J2402"/>
  <c r="X2157"/>
  <c r="I2177"/>
  <c r="X1937"/>
  <c r="X1864"/>
  <c r="I1783"/>
  <c r="J1468"/>
  <c r="I1128"/>
  <c r="I1112"/>
  <c r="I1301"/>
  <c r="R1142"/>
  <c r="X811"/>
  <c r="H631"/>
  <c r="R420"/>
  <c r="I2286"/>
  <c r="J1432"/>
  <c r="I1432"/>
  <c r="H1432"/>
  <c r="R2402"/>
  <c r="H2383"/>
  <c r="J2177"/>
  <c r="X2097"/>
  <c r="J1949"/>
  <c r="J1783"/>
  <c r="J1301"/>
  <c r="X1071"/>
  <c r="J420"/>
  <c r="R300"/>
  <c r="F327"/>
  <c r="H376"/>
  <c r="J327"/>
  <c r="F68"/>
  <c r="R68"/>
  <c r="F2378"/>
  <c r="X2402"/>
  <c r="J2383"/>
  <c r="R2177"/>
  <c r="H2157"/>
  <c r="F2097"/>
  <c r="R1949"/>
  <c r="H2032"/>
  <c r="F1864"/>
  <c r="R1783"/>
  <c r="R1128"/>
  <c r="R1301"/>
  <c r="I968"/>
  <c r="F1071"/>
  <c r="F968"/>
  <c r="I814"/>
  <c r="I327"/>
  <c r="J376"/>
  <c r="I300"/>
  <c r="H198"/>
  <c r="R2383"/>
  <c r="I2157"/>
  <c r="X1949"/>
  <c r="I2032"/>
  <c r="X1783"/>
  <c r="I1468"/>
  <c r="R1468"/>
  <c r="R968"/>
  <c r="H1142"/>
  <c r="H968"/>
  <c r="J814"/>
  <c r="R814"/>
  <c r="F300"/>
  <c r="I198"/>
  <c r="J68"/>
  <c r="T68"/>
  <c r="I68"/>
  <c r="F198"/>
  <c r="R1052"/>
  <c r="I888"/>
  <c r="H864"/>
  <c r="R709"/>
  <c r="R424"/>
  <c r="J191"/>
  <c r="R605"/>
  <c r="J709"/>
  <c r="X2462"/>
  <c r="J2462"/>
  <c r="F1693"/>
  <c r="I2202"/>
  <c r="R2202"/>
  <c r="J2202"/>
  <c r="H2202"/>
  <c r="F2202"/>
  <c r="X2202"/>
  <c r="X637"/>
  <c r="R637"/>
  <c r="J1064"/>
  <c r="H1064"/>
  <c r="X669"/>
  <c r="R669"/>
  <c r="H172"/>
  <c r="R172"/>
  <c r="J172"/>
  <c r="H805"/>
  <c r="J805"/>
  <c r="X805"/>
  <c r="X641"/>
  <c r="F641"/>
  <c r="I2262"/>
  <c r="R2262"/>
  <c r="J2262"/>
  <c r="F605"/>
  <c r="J1135"/>
  <c r="X888"/>
  <c r="I864"/>
  <c r="R912"/>
  <c r="R707"/>
  <c r="H661"/>
  <c r="H605"/>
  <c r="H404"/>
  <c r="F191"/>
  <c r="I2212"/>
  <c r="J2212"/>
  <c r="J1195"/>
  <c r="R1195"/>
  <c r="I1195"/>
  <c r="H1195"/>
  <c r="X984"/>
  <c r="F984"/>
  <c r="H848"/>
  <c r="F848"/>
  <c r="R1104"/>
  <c r="F928"/>
  <c r="I928"/>
  <c r="I1135"/>
  <c r="R864"/>
  <c r="X912"/>
  <c r="I709"/>
  <c r="X676"/>
  <c r="H707"/>
  <c r="J404"/>
  <c r="H1523"/>
  <c r="R1523"/>
  <c r="F577"/>
  <c r="H833"/>
  <c r="J833"/>
  <c r="R1155"/>
  <c r="J1155"/>
  <c r="I1155"/>
  <c r="H212"/>
  <c r="I212"/>
  <c r="F212"/>
  <c r="R928"/>
  <c r="R1135"/>
  <c r="X864"/>
  <c r="I676"/>
  <c r="J424"/>
  <c r="F2262"/>
  <c r="X2262"/>
  <c r="I2196"/>
  <c r="R2196"/>
  <c r="J2196"/>
  <c r="X1048"/>
  <c r="H1048"/>
  <c r="R575"/>
  <c r="F575"/>
  <c r="R303"/>
  <c r="H303"/>
  <c r="R240"/>
  <c r="J240"/>
  <c r="I240"/>
  <c r="J1758"/>
  <c r="I1507"/>
  <c r="X1461"/>
  <c r="F1135"/>
  <c r="F888"/>
  <c r="H2262"/>
  <c r="F971"/>
  <c r="I2394"/>
  <c r="F2394"/>
  <c r="I2250"/>
  <c r="R2250"/>
  <c r="J2250"/>
  <c r="H2250"/>
  <c r="I2254"/>
  <c r="J2254"/>
  <c r="J1400"/>
  <c r="H1400"/>
  <c r="H188"/>
  <c r="J188"/>
  <c r="R188"/>
  <c r="I188"/>
  <c r="H100"/>
  <c r="J100"/>
  <c r="R100"/>
  <c r="R311"/>
  <c r="H311"/>
  <c r="H204"/>
  <c r="I204"/>
  <c r="F204"/>
  <c r="R327"/>
  <c r="H327"/>
  <c r="J1507"/>
  <c r="X1135"/>
  <c r="H888"/>
  <c r="H912"/>
  <c r="J605"/>
  <c r="X709"/>
  <c r="X2186"/>
  <c r="I2186"/>
  <c r="H2186"/>
  <c r="I1848"/>
  <c r="F1848"/>
  <c r="I1630"/>
  <c r="F1630"/>
  <c r="I236"/>
  <c r="R236"/>
  <c r="F236"/>
  <c r="I388"/>
  <c r="F388"/>
  <c r="H99"/>
  <c r="I99"/>
  <c r="F912"/>
  <c r="H709"/>
  <c r="H424"/>
  <c r="H191"/>
  <c r="I2210"/>
  <c r="R2210"/>
  <c r="J2210"/>
  <c r="H2210"/>
  <c r="F2210"/>
  <c r="J2378"/>
  <c r="I2378"/>
  <c r="X2378"/>
  <c r="J1306"/>
  <c r="I1306"/>
  <c r="J1322"/>
  <c r="F1322"/>
  <c r="H40"/>
  <c r="I40"/>
  <c r="J40"/>
  <c r="R40"/>
  <c r="H88"/>
  <c r="R88"/>
  <c r="I88"/>
  <c r="J88"/>
  <c r="X2331"/>
  <c r="I2331"/>
  <c r="J2331"/>
  <c r="H2331"/>
  <c r="F2331"/>
  <c r="I2158"/>
  <c r="H2158"/>
  <c r="F2158"/>
  <c r="R1873"/>
  <c r="I1873"/>
  <c r="H1933"/>
  <c r="I1933"/>
  <c r="X1694"/>
  <c r="F1694"/>
  <c r="I1694"/>
  <c r="H1694"/>
  <c r="X1710"/>
  <c r="I1710"/>
  <c r="H1710"/>
  <c r="F1710"/>
  <c r="F1661"/>
  <c r="J1505"/>
  <c r="R1505"/>
  <c r="X1642"/>
  <c r="I1642"/>
  <c r="H1642"/>
  <c r="F1642"/>
  <c r="J1294"/>
  <c r="I1294"/>
  <c r="F1294"/>
  <c r="X1068"/>
  <c r="J1068"/>
  <c r="H1068"/>
  <c r="F1068"/>
  <c r="X1032"/>
  <c r="F1032"/>
  <c r="H1032"/>
  <c r="J1032"/>
  <c r="H791"/>
  <c r="I791"/>
  <c r="J791"/>
  <c r="F791"/>
  <c r="X791"/>
  <c r="X1004"/>
  <c r="J1004"/>
  <c r="H1004"/>
  <c r="F1004"/>
  <c r="X629"/>
  <c r="R629"/>
  <c r="F629"/>
  <c r="J629"/>
  <c r="J826"/>
  <c r="H826"/>
  <c r="R811"/>
  <c r="I811"/>
  <c r="I440"/>
  <c r="F440"/>
  <c r="H160"/>
  <c r="R160"/>
  <c r="J160"/>
  <c r="I160"/>
  <c r="F160"/>
  <c r="I287"/>
  <c r="X2327"/>
  <c r="I2327"/>
  <c r="J2327"/>
  <c r="H2327"/>
  <c r="F2327"/>
  <c r="R2222"/>
  <c r="J2222"/>
  <c r="H2222"/>
  <c r="F2222"/>
  <c r="X2178"/>
  <c r="I2178"/>
  <c r="H2178"/>
  <c r="F2178"/>
  <c r="I2162"/>
  <c r="H2162"/>
  <c r="F2162"/>
  <c r="I2041"/>
  <c r="H2041"/>
  <c r="F2041"/>
  <c r="X2066"/>
  <c r="F2066"/>
  <c r="R1491"/>
  <c r="H1491"/>
  <c r="F1629"/>
  <c r="J1314"/>
  <c r="I1314"/>
  <c r="F1314"/>
  <c r="I1423"/>
  <c r="R1423"/>
  <c r="F1423"/>
  <c r="R1190"/>
  <c r="H1190"/>
  <c r="X1190"/>
  <c r="I1190"/>
  <c r="X1120"/>
  <c r="H1120"/>
  <c r="F1120"/>
  <c r="J1120"/>
  <c r="J940"/>
  <c r="H940"/>
  <c r="F940"/>
  <c r="J885"/>
  <c r="H885"/>
  <c r="X976"/>
  <c r="H976"/>
  <c r="F976"/>
  <c r="J976"/>
  <c r="H771"/>
  <c r="F771"/>
  <c r="I771"/>
  <c r="X771"/>
  <c r="J771"/>
  <c r="I707"/>
  <c r="F707"/>
  <c r="X707"/>
  <c r="J573"/>
  <c r="F573"/>
  <c r="R573"/>
  <c r="I420"/>
  <c r="F420"/>
  <c r="F376"/>
  <c r="I376"/>
  <c r="R294"/>
  <c r="F294"/>
  <c r="J287"/>
  <c r="H2414"/>
  <c r="F2414"/>
  <c r="I2170"/>
  <c r="F2170"/>
  <c r="I2281"/>
  <c r="R2281"/>
  <c r="H2281"/>
  <c r="F2281"/>
  <c r="X2281"/>
  <c r="F2177"/>
  <c r="X2177"/>
  <c r="X2234"/>
  <c r="R2234"/>
  <c r="J2234"/>
  <c r="H2234"/>
  <c r="F2234"/>
  <c r="H2130"/>
  <c r="F2130"/>
  <c r="I2130"/>
  <c r="I1949"/>
  <c r="H1949"/>
  <c r="F1949"/>
  <c r="F1758"/>
  <c r="X1758"/>
  <c r="H1758"/>
  <c r="J1250"/>
  <c r="I1250"/>
  <c r="F1250"/>
  <c r="I735"/>
  <c r="J735"/>
  <c r="J743"/>
  <c r="I743"/>
  <c r="X1000"/>
  <c r="J1000"/>
  <c r="H1000"/>
  <c r="F1000"/>
  <c r="R593"/>
  <c r="J593"/>
  <c r="F593"/>
  <c r="I362"/>
  <c r="H362"/>
  <c r="F362"/>
  <c r="R362"/>
  <c r="J362"/>
  <c r="H276"/>
  <c r="F276"/>
  <c r="R276"/>
  <c r="J276"/>
  <c r="I276"/>
  <c r="R714"/>
  <c r="H714"/>
  <c r="H248"/>
  <c r="R248"/>
  <c r="J248"/>
  <c r="I248"/>
  <c r="F248"/>
  <c r="R290"/>
  <c r="F290"/>
  <c r="J331"/>
  <c r="H331"/>
  <c r="R287"/>
  <c r="I2013"/>
  <c r="H2013"/>
  <c r="F2013"/>
  <c r="X1654"/>
  <c r="F1654"/>
  <c r="I1654"/>
  <c r="H1654"/>
  <c r="F1201"/>
  <c r="H1201"/>
  <c r="X1201"/>
  <c r="I1187"/>
  <c r="R1187"/>
  <c r="J1187"/>
  <c r="X1012"/>
  <c r="F1012"/>
  <c r="J1012"/>
  <c r="H1012"/>
  <c r="J880"/>
  <c r="H747"/>
  <c r="I747"/>
  <c r="X747"/>
  <c r="J747"/>
  <c r="F747"/>
  <c r="J849"/>
  <c r="H849"/>
  <c r="H751"/>
  <c r="I751"/>
  <c r="J751"/>
  <c r="F751"/>
  <c r="X751"/>
  <c r="X645"/>
  <c r="R645"/>
  <c r="F645"/>
  <c r="J645"/>
  <c r="I444"/>
  <c r="F444"/>
  <c r="I412"/>
  <c r="F412"/>
  <c r="I749"/>
  <c r="F749"/>
  <c r="R599"/>
  <c r="F599"/>
  <c r="R258"/>
  <c r="F258"/>
  <c r="R274"/>
  <c r="F274"/>
  <c r="R597"/>
  <c r="J597"/>
  <c r="T597"/>
  <c r="F597"/>
  <c r="H148"/>
  <c r="R148"/>
  <c r="J148"/>
  <c r="I148"/>
  <c r="F148"/>
  <c r="I2154"/>
  <c r="H2154"/>
  <c r="J2298"/>
  <c r="X2230"/>
  <c r="R2230"/>
  <c r="J2230"/>
  <c r="H2230"/>
  <c r="F2230"/>
  <c r="X1638"/>
  <c r="F1638"/>
  <c r="I1638"/>
  <c r="H1638"/>
  <c r="J1751"/>
  <c r="H1751"/>
  <c r="R1507"/>
  <c r="H1507"/>
  <c r="F1507"/>
  <c r="X1076"/>
  <c r="J1076"/>
  <c r="H1076"/>
  <c r="F1076"/>
  <c r="X1104"/>
  <c r="J1104"/>
  <c r="H1104"/>
  <c r="F1104"/>
  <c r="I659"/>
  <c r="F659"/>
  <c r="X659"/>
  <c r="R659"/>
  <c r="J659"/>
  <c r="J631"/>
  <c r="R631"/>
  <c r="F631"/>
  <c r="X661"/>
  <c r="R661"/>
  <c r="I661"/>
  <c r="F661"/>
  <c r="I404"/>
  <c r="F404"/>
  <c r="H284"/>
  <c r="R284"/>
  <c r="J284"/>
  <c r="I284"/>
  <c r="F284"/>
  <c r="I432"/>
  <c r="F432"/>
  <c r="H208"/>
  <c r="R208"/>
  <c r="J208"/>
  <c r="I208"/>
  <c r="F208"/>
  <c r="I2229"/>
  <c r="H2229"/>
  <c r="X2229"/>
  <c r="F2229"/>
  <c r="F2451"/>
  <c r="H2451"/>
  <c r="X2451"/>
  <c r="I2451"/>
  <c r="X2113"/>
  <c r="F2315"/>
  <c r="I2315"/>
  <c r="H2315"/>
  <c r="X2074"/>
  <c r="F2074"/>
  <c r="J1938"/>
  <c r="I1938"/>
  <c r="H1938"/>
  <c r="F1938"/>
  <c r="X1938"/>
  <c r="R1938"/>
  <c r="X1650"/>
  <c r="I1650"/>
  <c r="H1650"/>
  <c r="F1650"/>
  <c r="I1435"/>
  <c r="H1435"/>
  <c r="F1435"/>
  <c r="R1435"/>
  <c r="J1219"/>
  <c r="I1219"/>
  <c r="R1219"/>
  <c r="J1286"/>
  <c r="I1286"/>
  <c r="F1286"/>
  <c r="X1112"/>
  <c r="J1112"/>
  <c r="H1112"/>
  <c r="F1112"/>
  <c r="R1461"/>
  <c r="J1461"/>
  <c r="I1461"/>
  <c r="J1266"/>
  <c r="I1266"/>
  <c r="F1266"/>
  <c r="H1146"/>
  <c r="F1146"/>
  <c r="X1052"/>
  <c r="H1052"/>
  <c r="F1052"/>
  <c r="J1052"/>
  <c r="H928"/>
  <c r="J928"/>
  <c r="R681"/>
  <c r="J681"/>
  <c r="I681"/>
  <c r="H681"/>
  <c r="F681"/>
  <c r="X681"/>
  <c r="R746"/>
  <c r="H746"/>
  <c r="J585"/>
  <c r="F585"/>
  <c r="R585"/>
  <c r="J647"/>
  <c r="R647"/>
  <c r="F647"/>
  <c r="I667"/>
  <c r="R667"/>
  <c r="J667"/>
  <c r="F667"/>
  <c r="X667"/>
  <c r="J469"/>
  <c r="H469"/>
  <c r="F469"/>
  <c r="R469"/>
  <c r="I436"/>
  <c r="F436"/>
  <c r="R302"/>
  <c r="J302"/>
  <c r="I302"/>
  <c r="H302"/>
  <c r="F302"/>
  <c r="H287"/>
  <c r="H2354"/>
  <c r="F2354"/>
  <c r="X2354"/>
  <c r="R2354"/>
  <c r="J2354"/>
  <c r="I2354"/>
  <c r="F2161"/>
  <c r="X2161"/>
  <c r="X1722"/>
  <c r="I1722"/>
  <c r="H1722"/>
  <c r="F1722"/>
  <c r="I1427"/>
  <c r="H1427"/>
  <c r="F1427"/>
  <c r="R1427"/>
  <c r="X1690"/>
  <c r="I1690"/>
  <c r="H1690"/>
  <c r="F1690"/>
  <c r="J1326"/>
  <c r="I1326"/>
  <c r="F1326"/>
  <c r="X1092"/>
  <c r="F1092"/>
  <c r="J1092"/>
  <c r="H1092"/>
  <c r="H1107"/>
  <c r="X1107"/>
  <c r="X1036"/>
  <c r="H1036"/>
  <c r="F1036"/>
  <c r="J1036"/>
  <c r="H759"/>
  <c r="F759"/>
  <c r="X759"/>
  <c r="J759"/>
  <c r="I759"/>
  <c r="H676"/>
  <c r="J676"/>
  <c r="F676"/>
  <c r="R676"/>
  <c r="H814"/>
  <c r="X814"/>
  <c r="J521"/>
  <c r="R521"/>
  <c r="H521"/>
  <c r="I400"/>
  <c r="F400"/>
  <c r="I416"/>
  <c r="F416"/>
  <c r="I392"/>
  <c r="F392"/>
  <c r="I408"/>
  <c r="F408"/>
  <c r="X2323"/>
  <c r="I2323"/>
  <c r="F2323"/>
  <c r="H2323"/>
  <c r="J2323"/>
  <c r="J2307"/>
  <c r="I2307"/>
  <c r="R2151"/>
  <c r="J2151"/>
  <c r="I2151"/>
  <c r="H2151"/>
  <c r="R1897"/>
  <c r="I1897"/>
  <c r="X1666"/>
  <c r="I1666"/>
  <c r="H1666"/>
  <c r="F1666"/>
  <c r="X1698"/>
  <c r="I1698"/>
  <c r="H1698"/>
  <c r="F1698"/>
  <c r="J1282"/>
  <c r="I1282"/>
  <c r="F1282"/>
  <c r="I1431"/>
  <c r="R1431"/>
  <c r="F1431"/>
  <c r="R1378"/>
  <c r="J1378"/>
  <c r="H1378"/>
  <c r="F1378"/>
  <c r="X1130"/>
  <c r="F1130"/>
  <c r="H1130"/>
  <c r="R1178"/>
  <c r="J1178"/>
  <c r="F1178"/>
  <c r="H1178"/>
  <c r="X1178"/>
  <c r="I1178"/>
  <c r="X1128"/>
  <c r="J1128"/>
  <c r="H1128"/>
  <c r="F1128"/>
  <c r="I715"/>
  <c r="J715"/>
  <c r="F715"/>
  <c r="X715"/>
  <c r="X980"/>
  <c r="J980"/>
  <c r="H980"/>
  <c r="F980"/>
  <c r="H763"/>
  <c r="J763"/>
  <c r="I763"/>
  <c r="F763"/>
  <c r="X763"/>
  <c r="H493"/>
  <c r="F493"/>
  <c r="R493"/>
  <c r="J493"/>
  <c r="H300"/>
  <c r="I428"/>
  <c r="F428"/>
  <c r="I424"/>
  <c r="F424"/>
  <c r="F26" i="6"/>
  <c r="X18" i="5"/>
  <c r="B52" i="6"/>
  <c r="G52"/>
  <c r="B37"/>
  <c r="G37"/>
  <c r="B42"/>
  <c r="G42"/>
  <c r="B40"/>
  <c r="G40"/>
  <c r="B50"/>
  <c r="G50"/>
  <c r="B25"/>
  <c r="G25"/>
  <c r="B35"/>
  <c r="G35"/>
  <c r="X6" i="5"/>
  <c r="B39" i="6"/>
  <c r="G39"/>
  <c r="F24"/>
  <c r="C14"/>
  <c r="B44"/>
  <c r="G44"/>
  <c r="G32"/>
  <c r="B49"/>
  <c r="G49"/>
  <c r="B34"/>
  <c r="G34"/>
  <c r="B29"/>
  <c r="G29"/>
  <c r="B24"/>
  <c r="G24"/>
  <c r="G19"/>
  <c r="H19"/>
  <c r="F2423" i="5"/>
  <c r="X2423"/>
  <c r="R2423"/>
  <c r="J2423"/>
  <c r="I2423"/>
  <c r="H2423"/>
  <c r="D5" i="6"/>
  <c r="C5"/>
  <c r="F2443" i="5"/>
  <c r="H2443"/>
  <c r="X2443"/>
  <c r="J2443"/>
  <c r="I2443"/>
  <c r="R2443"/>
  <c r="G22" i="6"/>
  <c r="B47"/>
  <c r="G47"/>
  <c r="J2501" i="5"/>
  <c r="I2501"/>
  <c r="H2501"/>
  <c r="R2501"/>
  <c r="F2501"/>
  <c r="X2501"/>
  <c r="F2431"/>
  <c r="R2431"/>
  <c r="J2431"/>
  <c r="I2431"/>
  <c r="H2431"/>
  <c r="X2431"/>
  <c r="H2456"/>
  <c r="R2456"/>
  <c r="J2456"/>
  <c r="I2456"/>
  <c r="F2456"/>
  <c r="X2456"/>
  <c r="I2396"/>
  <c r="H2396"/>
  <c r="F2396"/>
  <c r="R2396"/>
  <c r="J2396"/>
  <c r="X2396"/>
  <c r="J2389"/>
  <c r="I2389"/>
  <c r="R2389"/>
  <c r="H2389"/>
  <c r="F2389"/>
  <c r="X2389"/>
  <c r="H2366"/>
  <c r="F2366"/>
  <c r="J2366"/>
  <c r="I2366"/>
  <c r="X2366"/>
  <c r="R2366"/>
  <c r="H2380"/>
  <c r="J2380"/>
  <c r="R2380"/>
  <c r="I2380"/>
  <c r="F2380"/>
  <c r="X2380"/>
  <c r="F2316"/>
  <c r="X2316"/>
  <c r="I2316"/>
  <c r="J2316"/>
  <c r="H2316"/>
  <c r="R2316"/>
  <c r="R2276"/>
  <c r="F2276"/>
  <c r="X2276"/>
  <c r="J2276"/>
  <c r="I2276"/>
  <c r="H2276"/>
  <c r="R2269"/>
  <c r="J2269"/>
  <c r="I2269"/>
  <c r="H2269"/>
  <c r="X2269"/>
  <c r="F2269"/>
  <c r="J2197"/>
  <c r="X2197"/>
  <c r="R2197"/>
  <c r="I2197"/>
  <c r="H2197"/>
  <c r="F2197"/>
  <c r="H2251"/>
  <c r="F2251"/>
  <c r="X2251"/>
  <c r="R2251"/>
  <c r="J2251"/>
  <c r="I2251"/>
  <c r="H2255"/>
  <c r="F2255"/>
  <c r="X2255"/>
  <c r="R2255"/>
  <c r="J2255"/>
  <c r="I2255"/>
  <c r="R2267"/>
  <c r="J2267"/>
  <c r="I2267"/>
  <c r="H2267"/>
  <c r="F2267"/>
  <c r="X2267"/>
  <c r="J2184"/>
  <c r="I2184"/>
  <c r="H2184"/>
  <c r="F2184"/>
  <c r="R2184"/>
  <c r="X2184"/>
  <c r="I2152"/>
  <c r="H2152"/>
  <c r="F2152"/>
  <c r="R2152"/>
  <c r="J2152"/>
  <c r="X2152"/>
  <c r="F2203"/>
  <c r="R2203"/>
  <c r="J2203"/>
  <c r="I2203"/>
  <c r="H2203"/>
  <c r="X2203"/>
  <c r="F2195"/>
  <c r="R2195"/>
  <c r="J2195"/>
  <c r="I2195"/>
  <c r="H2195"/>
  <c r="X2195"/>
  <c r="J2176"/>
  <c r="I2176"/>
  <c r="H2176"/>
  <c r="F2176"/>
  <c r="R2176"/>
  <c r="X2176"/>
  <c r="F2063"/>
  <c r="X2063"/>
  <c r="R2063"/>
  <c r="J2063"/>
  <c r="I2063"/>
  <c r="H2063"/>
  <c r="R2173"/>
  <c r="J2173"/>
  <c r="I2173"/>
  <c r="H2173"/>
  <c r="F2173"/>
  <c r="X2173"/>
  <c r="I2060"/>
  <c r="H2060"/>
  <c r="F2060"/>
  <c r="X2060"/>
  <c r="R2060"/>
  <c r="J2060"/>
  <c r="J2112"/>
  <c r="I2112"/>
  <c r="H2112"/>
  <c r="F2112"/>
  <c r="R2112"/>
  <c r="X2112"/>
  <c r="I2168"/>
  <c r="H2168"/>
  <c r="F2168"/>
  <c r="R2168"/>
  <c r="J2168"/>
  <c r="X2168"/>
  <c r="I1923"/>
  <c r="H1923"/>
  <c r="F1923"/>
  <c r="R1923"/>
  <c r="J1923"/>
  <c r="X1923"/>
  <c r="R2035"/>
  <c r="J2035"/>
  <c r="I2035"/>
  <c r="H2035"/>
  <c r="F2035"/>
  <c r="X2035"/>
  <c r="R1971"/>
  <c r="J1971"/>
  <c r="I1971"/>
  <c r="H1971"/>
  <c r="F1971"/>
  <c r="X1971"/>
  <c r="F1849"/>
  <c r="X1849"/>
  <c r="J1849"/>
  <c r="R1849"/>
  <c r="I1849"/>
  <c r="H1849"/>
  <c r="R2015"/>
  <c r="J2015"/>
  <c r="I2015"/>
  <c r="H2015"/>
  <c r="F2015"/>
  <c r="X2015"/>
  <c r="R1995"/>
  <c r="J1995"/>
  <c r="I1995"/>
  <c r="H1995"/>
  <c r="F1995"/>
  <c r="X1995"/>
  <c r="I1842"/>
  <c r="H1842"/>
  <c r="F1842"/>
  <c r="R1842"/>
  <c r="J1842"/>
  <c r="X1842"/>
  <c r="R1975"/>
  <c r="J1975"/>
  <c r="I1975"/>
  <c r="H1975"/>
  <c r="F1975"/>
  <c r="X1975"/>
  <c r="R2043"/>
  <c r="J2043"/>
  <c r="I2043"/>
  <c r="H2043"/>
  <c r="F2043"/>
  <c r="X2043"/>
  <c r="H1780"/>
  <c r="F1780"/>
  <c r="X1780"/>
  <c r="R1780"/>
  <c r="J1780"/>
  <c r="I1780"/>
  <c r="R1823"/>
  <c r="I1823"/>
  <c r="H1823"/>
  <c r="F1823"/>
  <c r="X1823"/>
  <c r="J1823"/>
  <c r="I1830"/>
  <c r="R1830"/>
  <c r="J1830"/>
  <c r="H1830"/>
  <c r="F1830"/>
  <c r="X1830"/>
  <c r="I1911"/>
  <c r="H1911"/>
  <c r="F1911"/>
  <c r="R1911"/>
  <c r="J1911"/>
  <c r="X1911"/>
  <c r="R1734"/>
  <c r="H1734"/>
  <c r="F1734"/>
  <c r="X1734"/>
  <c r="J1734"/>
  <c r="I1734"/>
  <c r="F1547"/>
  <c r="H1547"/>
  <c r="X1547"/>
  <c r="R1547"/>
  <c r="J1547"/>
  <c r="I1547"/>
  <c r="R1744"/>
  <c r="J1744"/>
  <c r="I1744"/>
  <c r="H1744"/>
  <c r="F1744"/>
  <c r="X1744"/>
  <c r="R1668"/>
  <c r="J1668"/>
  <c r="I1668"/>
  <c r="H1668"/>
  <c r="F1668"/>
  <c r="X1668"/>
  <c r="R1549"/>
  <c r="J1549"/>
  <c r="H1549"/>
  <c r="I1549"/>
  <c r="X1549"/>
  <c r="F1549"/>
  <c r="R1664"/>
  <c r="J1664"/>
  <c r="I1664"/>
  <c r="H1664"/>
  <c r="F1664"/>
  <c r="X1664"/>
  <c r="I1822"/>
  <c r="R1822"/>
  <c r="J1822"/>
  <c r="H1822"/>
  <c r="F1822"/>
  <c r="X1822"/>
  <c r="R1652"/>
  <c r="J1652"/>
  <c r="I1652"/>
  <c r="H1652"/>
  <c r="F1652"/>
  <c r="X1652"/>
  <c r="J1410"/>
  <c r="I1410"/>
  <c r="H1410"/>
  <c r="R1410"/>
  <c r="F1410"/>
  <c r="X1410"/>
  <c r="I1612"/>
  <c r="H1612"/>
  <c r="F1612"/>
  <c r="R1612"/>
  <c r="J1612"/>
  <c r="X1612"/>
  <c r="I1580"/>
  <c r="H1580"/>
  <c r="F1580"/>
  <c r="R1580"/>
  <c r="J1580"/>
  <c r="X1580"/>
  <c r="R1343"/>
  <c r="X1343"/>
  <c r="I1343"/>
  <c r="H1343"/>
  <c r="J1343"/>
  <c r="F1343"/>
  <c r="H1473"/>
  <c r="F1473"/>
  <c r="X1473"/>
  <c r="J1473"/>
  <c r="I1473"/>
  <c r="R1473"/>
  <c r="F1391"/>
  <c r="R1391"/>
  <c r="I1391"/>
  <c r="H1391"/>
  <c r="X1391"/>
  <c r="J1391"/>
  <c r="R1601"/>
  <c r="J1601"/>
  <c r="I1601"/>
  <c r="H1601"/>
  <c r="F1601"/>
  <c r="X1601"/>
  <c r="R1684"/>
  <c r="J1684"/>
  <c r="I1684"/>
  <c r="H1684"/>
  <c r="F1684"/>
  <c r="X1684"/>
  <c r="R1389"/>
  <c r="J1389"/>
  <c r="F1389"/>
  <c r="X1389"/>
  <c r="I1389"/>
  <c r="H1389"/>
  <c r="R1581"/>
  <c r="J1581"/>
  <c r="I1581"/>
  <c r="H1581"/>
  <c r="F1581"/>
  <c r="X1581"/>
  <c r="J1442"/>
  <c r="H1442"/>
  <c r="I1442"/>
  <c r="F1442"/>
  <c r="R1442"/>
  <c r="X1442"/>
  <c r="R1589"/>
  <c r="J1589"/>
  <c r="I1589"/>
  <c r="H1589"/>
  <c r="F1589"/>
  <c r="X1589"/>
  <c r="R1514"/>
  <c r="J1514"/>
  <c r="H1514"/>
  <c r="I1514"/>
  <c r="F1514"/>
  <c r="X1514"/>
  <c r="J1241"/>
  <c r="I1241"/>
  <c r="R1241"/>
  <c r="H1241"/>
  <c r="X1241"/>
  <c r="F1241"/>
  <c r="J1474"/>
  <c r="H1474"/>
  <c r="I1474"/>
  <c r="F1474"/>
  <c r="R1474"/>
  <c r="X1474"/>
  <c r="I1332"/>
  <c r="H1332"/>
  <c r="R1332"/>
  <c r="J1332"/>
  <c r="F1332"/>
  <c r="X1332"/>
  <c r="I1300"/>
  <c r="H1300"/>
  <c r="R1300"/>
  <c r="J1300"/>
  <c r="F1300"/>
  <c r="X1300"/>
  <c r="I1268"/>
  <c r="H1268"/>
  <c r="R1268"/>
  <c r="J1268"/>
  <c r="F1268"/>
  <c r="X1268"/>
  <c r="F1363"/>
  <c r="R1363"/>
  <c r="J1363"/>
  <c r="I1363"/>
  <c r="H1363"/>
  <c r="X1363"/>
  <c r="H1013"/>
  <c r="F1013"/>
  <c r="X1013"/>
  <c r="R1013"/>
  <c r="I1013"/>
  <c r="J1013"/>
  <c r="R1134"/>
  <c r="J1134"/>
  <c r="I1134"/>
  <c r="H1134"/>
  <c r="X1134"/>
  <c r="F1134"/>
  <c r="F1159"/>
  <c r="X1159"/>
  <c r="R1159"/>
  <c r="J1159"/>
  <c r="I1159"/>
  <c r="H1159"/>
  <c r="H1117"/>
  <c r="F1117"/>
  <c r="X1117"/>
  <c r="R1117"/>
  <c r="I1117"/>
  <c r="J1117"/>
  <c r="H1053"/>
  <c r="F1053"/>
  <c r="X1053"/>
  <c r="R1053"/>
  <c r="I1053"/>
  <c r="J1053"/>
  <c r="H989"/>
  <c r="F989"/>
  <c r="X989"/>
  <c r="R989"/>
  <c r="J989"/>
  <c r="I989"/>
  <c r="F1235"/>
  <c r="X1235"/>
  <c r="R1235"/>
  <c r="J1235"/>
  <c r="H1235"/>
  <c r="I1235"/>
  <c r="H985"/>
  <c r="F985"/>
  <c r="X985"/>
  <c r="R985"/>
  <c r="J985"/>
  <c r="I985"/>
  <c r="H1113"/>
  <c r="F1113"/>
  <c r="X1113"/>
  <c r="R1113"/>
  <c r="J1113"/>
  <c r="I1113"/>
  <c r="H1049"/>
  <c r="F1049"/>
  <c r="X1049"/>
  <c r="R1049"/>
  <c r="J1049"/>
  <c r="I1049"/>
  <c r="X929"/>
  <c r="R929"/>
  <c r="J929"/>
  <c r="I929"/>
  <c r="F929"/>
  <c r="H929"/>
  <c r="R911"/>
  <c r="I911"/>
  <c r="J911"/>
  <c r="H911"/>
  <c r="F911"/>
  <c r="X911"/>
  <c r="R867"/>
  <c r="I867"/>
  <c r="J867"/>
  <c r="H867"/>
  <c r="X867"/>
  <c r="F867"/>
  <c r="X860"/>
  <c r="R860"/>
  <c r="I860"/>
  <c r="H860"/>
  <c r="F860"/>
  <c r="J860"/>
  <c r="J1046"/>
  <c r="I1046"/>
  <c r="H1046"/>
  <c r="X1046"/>
  <c r="R1046"/>
  <c r="F1046"/>
  <c r="I666"/>
  <c r="H666"/>
  <c r="F666"/>
  <c r="X666"/>
  <c r="R666"/>
  <c r="J666"/>
  <c r="I634"/>
  <c r="H634"/>
  <c r="F634"/>
  <c r="X634"/>
  <c r="R634"/>
  <c r="J634"/>
  <c r="I602"/>
  <c r="H602"/>
  <c r="F602"/>
  <c r="R602"/>
  <c r="J602"/>
  <c r="T602"/>
  <c r="R592"/>
  <c r="J592"/>
  <c r="F592"/>
  <c r="I592"/>
  <c r="H592"/>
  <c r="R580"/>
  <c r="J580"/>
  <c r="F580"/>
  <c r="I580"/>
  <c r="H580"/>
  <c r="R564"/>
  <c r="J564"/>
  <c r="F564"/>
  <c r="I564"/>
  <c r="H564"/>
  <c r="F526"/>
  <c r="R526"/>
  <c r="J526"/>
  <c r="I526"/>
  <c r="H526"/>
  <c r="I483"/>
  <c r="H483"/>
  <c r="F483"/>
  <c r="R483"/>
  <c r="J483"/>
  <c r="R464"/>
  <c r="J464"/>
  <c r="F464"/>
  <c r="I464"/>
  <c r="H464"/>
  <c r="F518"/>
  <c r="R518"/>
  <c r="J518"/>
  <c r="I518"/>
  <c r="H518"/>
  <c r="F466"/>
  <c r="J466"/>
  <c r="I466"/>
  <c r="H466"/>
  <c r="R466"/>
  <c r="F538"/>
  <c r="R538"/>
  <c r="J538"/>
  <c r="I538"/>
  <c r="H538"/>
  <c r="F506"/>
  <c r="R506"/>
  <c r="J506"/>
  <c r="I506"/>
  <c r="H506"/>
  <c r="I463"/>
  <c r="H463"/>
  <c r="R463"/>
  <c r="J463"/>
  <c r="F463"/>
  <c r="R375"/>
  <c r="I375"/>
  <c r="H375"/>
  <c r="F375"/>
  <c r="J375"/>
  <c r="J337"/>
  <c r="R337"/>
  <c r="I337"/>
  <c r="H337"/>
  <c r="F337"/>
  <c r="R391"/>
  <c r="J391"/>
  <c r="I391"/>
  <c r="H391"/>
  <c r="F391"/>
  <c r="R371"/>
  <c r="I371"/>
  <c r="H371"/>
  <c r="F371"/>
  <c r="J371"/>
  <c r="R352"/>
  <c r="J352"/>
  <c r="H352"/>
  <c r="F352"/>
  <c r="I352"/>
  <c r="J321"/>
  <c r="R321"/>
  <c r="H321"/>
  <c r="F321"/>
  <c r="I321"/>
  <c r="J297"/>
  <c r="I297"/>
  <c r="H297"/>
  <c r="F297"/>
  <c r="R297"/>
  <c r="J289"/>
  <c r="I289"/>
  <c r="H289"/>
  <c r="F289"/>
  <c r="R289"/>
  <c r="J281"/>
  <c r="I281"/>
  <c r="H281"/>
  <c r="F281"/>
  <c r="R281"/>
  <c r="J273"/>
  <c r="I273"/>
  <c r="H273"/>
  <c r="F273"/>
  <c r="R273"/>
  <c r="J265"/>
  <c r="I265"/>
  <c r="H265"/>
  <c r="F265"/>
  <c r="R265"/>
  <c r="J257"/>
  <c r="I257"/>
  <c r="H257"/>
  <c r="F257"/>
  <c r="R257"/>
  <c r="J249"/>
  <c r="I249"/>
  <c r="H249"/>
  <c r="F249"/>
  <c r="R249"/>
  <c r="J241"/>
  <c r="T241"/>
  <c r="I241"/>
  <c r="H241"/>
  <c r="F241"/>
  <c r="R241"/>
  <c r="J233"/>
  <c r="I233"/>
  <c r="H233"/>
  <c r="F233"/>
  <c r="R233"/>
  <c r="J225"/>
  <c r="I225"/>
  <c r="H225"/>
  <c r="F225"/>
  <c r="R225"/>
  <c r="J129"/>
  <c r="H129"/>
  <c r="F129"/>
  <c r="R129"/>
  <c r="I129"/>
  <c r="R399"/>
  <c r="J399"/>
  <c r="I399"/>
  <c r="H399"/>
  <c r="F399"/>
  <c r="J201"/>
  <c r="H201"/>
  <c r="F201"/>
  <c r="I201"/>
  <c r="R201"/>
  <c r="J113"/>
  <c r="H113"/>
  <c r="F113"/>
  <c r="R113"/>
  <c r="I113"/>
  <c r="J101"/>
  <c r="H101"/>
  <c r="F101"/>
  <c r="R101"/>
  <c r="I101"/>
  <c r="D74" i="4"/>
  <c r="D37"/>
  <c r="D61"/>
  <c r="D43"/>
  <c r="D49"/>
  <c r="D31"/>
  <c r="D67"/>
  <c r="D55"/>
  <c r="A17" i="6"/>
  <c r="B35" i="4"/>
  <c r="A22" i="6"/>
  <c r="B46"/>
  <c r="G46"/>
  <c r="B26"/>
  <c r="G26"/>
  <c r="G21"/>
  <c r="H21"/>
  <c r="B36"/>
  <c r="G36"/>
  <c r="G20"/>
  <c r="H20"/>
  <c r="B45"/>
  <c r="G45"/>
  <c r="D17"/>
  <c r="C17"/>
  <c r="H2436" i="5"/>
  <c r="F2436"/>
  <c r="X2436"/>
  <c r="R2436"/>
  <c r="J2436"/>
  <c r="I2436"/>
  <c r="F2411"/>
  <c r="X2411"/>
  <c r="R2411"/>
  <c r="J2411"/>
  <c r="I2411"/>
  <c r="H2411"/>
  <c r="J2445"/>
  <c r="F2445"/>
  <c r="X2445"/>
  <c r="I2445"/>
  <c r="H2445"/>
  <c r="R2445"/>
  <c r="B27" i="6"/>
  <c r="G27"/>
  <c r="I2424" i="5"/>
  <c r="H2424"/>
  <c r="F2424"/>
  <c r="X2424"/>
  <c r="R2424"/>
  <c r="J2424"/>
  <c r="J2375"/>
  <c r="H2375"/>
  <c r="F2375"/>
  <c r="X2375"/>
  <c r="R2375"/>
  <c r="I2375"/>
  <c r="F2284"/>
  <c r="R2284"/>
  <c r="I2284"/>
  <c r="J2284"/>
  <c r="H2284"/>
  <c r="X2284"/>
  <c r="J2189"/>
  <c r="X2189"/>
  <c r="R2189"/>
  <c r="I2189"/>
  <c r="H2189"/>
  <c r="F2189"/>
  <c r="I2132"/>
  <c r="H2132"/>
  <c r="F2132"/>
  <c r="R2132"/>
  <c r="X2132"/>
  <c r="J2132"/>
  <c r="H2263"/>
  <c r="F2263"/>
  <c r="X2263"/>
  <c r="R2263"/>
  <c r="J2263"/>
  <c r="I2263"/>
  <c r="F2219"/>
  <c r="R2219"/>
  <c r="J2219"/>
  <c r="I2219"/>
  <c r="H2219"/>
  <c r="X2219"/>
  <c r="R2169"/>
  <c r="J2169"/>
  <c r="I2169"/>
  <c r="H2169"/>
  <c r="F2169"/>
  <c r="X2169"/>
  <c r="H2111"/>
  <c r="F2111"/>
  <c r="X2111"/>
  <c r="J2111"/>
  <c r="I2111"/>
  <c r="R2111"/>
  <c r="F2095"/>
  <c r="X2095"/>
  <c r="I2095"/>
  <c r="H2095"/>
  <c r="R2095"/>
  <c r="J2095"/>
  <c r="I2148"/>
  <c r="H2148"/>
  <c r="F2148"/>
  <c r="R2148"/>
  <c r="J2148"/>
  <c r="X2148"/>
  <c r="H2235"/>
  <c r="F2235"/>
  <c r="X2235"/>
  <c r="R2235"/>
  <c r="J2235"/>
  <c r="I2235"/>
  <c r="F2083"/>
  <c r="X2083"/>
  <c r="R2083"/>
  <c r="J2083"/>
  <c r="I2083"/>
  <c r="H2083"/>
  <c r="I2088"/>
  <c r="H2088"/>
  <c r="F2088"/>
  <c r="R2088"/>
  <c r="J2088"/>
  <c r="X2088"/>
  <c r="I2052"/>
  <c r="H2052"/>
  <c r="F2052"/>
  <c r="X2052"/>
  <c r="R2052"/>
  <c r="J2052"/>
  <c r="I2136"/>
  <c r="H2136"/>
  <c r="F2136"/>
  <c r="R2136"/>
  <c r="J2136"/>
  <c r="X2136"/>
  <c r="F2075"/>
  <c r="R2075"/>
  <c r="J2075"/>
  <c r="I2075"/>
  <c r="H2075"/>
  <c r="X2075"/>
  <c r="F2067"/>
  <c r="R2067"/>
  <c r="J2067"/>
  <c r="I2067"/>
  <c r="H2067"/>
  <c r="X2067"/>
  <c r="F2059"/>
  <c r="R2059"/>
  <c r="J2059"/>
  <c r="I2059"/>
  <c r="H2059"/>
  <c r="X2059"/>
  <c r="F2051"/>
  <c r="R2051"/>
  <c r="J2051"/>
  <c r="I2051"/>
  <c r="H2051"/>
  <c r="X2051"/>
  <c r="R2023"/>
  <c r="J2023"/>
  <c r="I2023"/>
  <c r="H2023"/>
  <c r="F2023"/>
  <c r="X2023"/>
  <c r="F1869"/>
  <c r="X1869"/>
  <c r="R1869"/>
  <c r="J1869"/>
  <c r="I1869"/>
  <c r="H1869"/>
  <c r="I1931"/>
  <c r="H1931"/>
  <c r="F1931"/>
  <c r="J1931"/>
  <c r="X1931"/>
  <c r="R1931"/>
  <c r="R1963"/>
  <c r="J1963"/>
  <c r="I1963"/>
  <c r="H1963"/>
  <c r="F1963"/>
  <c r="X1963"/>
  <c r="I1858"/>
  <c r="H1858"/>
  <c r="F1858"/>
  <c r="X1858"/>
  <c r="R1858"/>
  <c r="J1858"/>
  <c r="J2260"/>
  <c r="I2260"/>
  <c r="H2260"/>
  <c r="X2260"/>
  <c r="R2260"/>
  <c r="F2260"/>
  <c r="R2031"/>
  <c r="J2031"/>
  <c r="I2031"/>
  <c r="H2031"/>
  <c r="F2031"/>
  <c r="X2031"/>
  <c r="X1816"/>
  <c r="R1816"/>
  <c r="F1816"/>
  <c r="J1816"/>
  <c r="I1816"/>
  <c r="H1816"/>
  <c r="H1800"/>
  <c r="F1800"/>
  <c r="X1800"/>
  <c r="R1800"/>
  <c r="J1800"/>
  <c r="I1800"/>
  <c r="H1768"/>
  <c r="F1768"/>
  <c r="X1768"/>
  <c r="R1768"/>
  <c r="J1768"/>
  <c r="I1768"/>
  <c r="F2079"/>
  <c r="X2079"/>
  <c r="R2079"/>
  <c r="J2079"/>
  <c r="I2079"/>
  <c r="H2079"/>
  <c r="X1877"/>
  <c r="J1877"/>
  <c r="R1877"/>
  <c r="I1877"/>
  <c r="H1877"/>
  <c r="F1877"/>
  <c r="H1760"/>
  <c r="F1760"/>
  <c r="X1760"/>
  <c r="R1760"/>
  <c r="I1760"/>
  <c r="J1760"/>
  <c r="R1742"/>
  <c r="H1742"/>
  <c r="F1742"/>
  <c r="X1742"/>
  <c r="J1742"/>
  <c r="I1742"/>
  <c r="I1719"/>
  <c r="H1719"/>
  <c r="F1719"/>
  <c r="X1719"/>
  <c r="J1719"/>
  <c r="R1719"/>
  <c r="I1703"/>
  <c r="H1703"/>
  <c r="F1703"/>
  <c r="X1703"/>
  <c r="R1703"/>
  <c r="J1703"/>
  <c r="I1687"/>
  <c r="H1687"/>
  <c r="F1687"/>
  <c r="X1687"/>
  <c r="R1687"/>
  <c r="J1687"/>
  <c r="I1671"/>
  <c r="H1671"/>
  <c r="F1671"/>
  <c r="X1671"/>
  <c r="R1671"/>
  <c r="J1671"/>
  <c r="I1655"/>
  <c r="H1655"/>
  <c r="F1655"/>
  <c r="X1655"/>
  <c r="R1655"/>
  <c r="J1655"/>
  <c r="I1639"/>
  <c r="H1639"/>
  <c r="F1639"/>
  <c r="X1639"/>
  <c r="R1639"/>
  <c r="J1639"/>
  <c r="H1623"/>
  <c r="F1623"/>
  <c r="X1623"/>
  <c r="R1623"/>
  <c r="J1623"/>
  <c r="I1623"/>
  <c r="F1607"/>
  <c r="X1607"/>
  <c r="R1607"/>
  <c r="J1607"/>
  <c r="I1607"/>
  <c r="H1607"/>
  <c r="F1591"/>
  <c r="X1591"/>
  <c r="R1591"/>
  <c r="J1591"/>
  <c r="I1591"/>
  <c r="H1591"/>
  <c r="F1575"/>
  <c r="X1575"/>
  <c r="R1575"/>
  <c r="J1575"/>
  <c r="I1575"/>
  <c r="H1575"/>
  <c r="F1559"/>
  <c r="X1559"/>
  <c r="R1559"/>
  <c r="J1559"/>
  <c r="I1559"/>
  <c r="H1559"/>
  <c r="R1843"/>
  <c r="J1843"/>
  <c r="I1843"/>
  <c r="H1843"/>
  <c r="F1843"/>
  <c r="X1843"/>
  <c r="X1739"/>
  <c r="I1739"/>
  <c r="J1739"/>
  <c r="H1739"/>
  <c r="F1739"/>
  <c r="R1739"/>
  <c r="R1621"/>
  <c r="J1621"/>
  <c r="I1621"/>
  <c r="H1621"/>
  <c r="F1621"/>
  <c r="X1621"/>
  <c r="R1696"/>
  <c r="J1696"/>
  <c r="I1696"/>
  <c r="H1696"/>
  <c r="F1696"/>
  <c r="X1696"/>
  <c r="R1660"/>
  <c r="J1660"/>
  <c r="I1660"/>
  <c r="H1660"/>
  <c r="F1660"/>
  <c r="X1660"/>
  <c r="R1688"/>
  <c r="J1688"/>
  <c r="I1688"/>
  <c r="H1688"/>
  <c r="F1688"/>
  <c r="X1688"/>
  <c r="R1545"/>
  <c r="J1545"/>
  <c r="H1545"/>
  <c r="I1545"/>
  <c r="F1545"/>
  <c r="X1545"/>
  <c r="I1608"/>
  <c r="H1608"/>
  <c r="F1608"/>
  <c r="R1608"/>
  <c r="J1608"/>
  <c r="X1608"/>
  <c r="I1576"/>
  <c r="H1576"/>
  <c r="F1576"/>
  <c r="R1576"/>
  <c r="J1576"/>
  <c r="X1576"/>
  <c r="R1335"/>
  <c r="H1335"/>
  <c r="F1335"/>
  <c r="X1335"/>
  <c r="J1335"/>
  <c r="I1335"/>
  <c r="R1569"/>
  <c r="J1569"/>
  <c r="I1569"/>
  <c r="H1569"/>
  <c r="F1569"/>
  <c r="X1569"/>
  <c r="R1357"/>
  <c r="J1357"/>
  <c r="H1357"/>
  <c r="F1357"/>
  <c r="I1357"/>
  <c r="X1357"/>
  <c r="F1396"/>
  <c r="R1396"/>
  <c r="J1396"/>
  <c r="I1396"/>
  <c r="X1396"/>
  <c r="H1396"/>
  <c r="I1525"/>
  <c r="H1525"/>
  <c r="F1525"/>
  <c r="X1525"/>
  <c r="R1525"/>
  <c r="J1525"/>
  <c r="X1131"/>
  <c r="H1131"/>
  <c r="F1131"/>
  <c r="R1131"/>
  <c r="I1131"/>
  <c r="J1131"/>
  <c r="J1624"/>
  <c r="I1624"/>
  <c r="H1624"/>
  <c r="F1624"/>
  <c r="X1624"/>
  <c r="R1624"/>
  <c r="R1557"/>
  <c r="J1557"/>
  <c r="I1557"/>
  <c r="H1557"/>
  <c r="F1557"/>
  <c r="X1557"/>
  <c r="H1204"/>
  <c r="R1204"/>
  <c r="J1204"/>
  <c r="I1204"/>
  <c r="F1204"/>
  <c r="X1204"/>
  <c r="H1105"/>
  <c r="F1105"/>
  <c r="X1105"/>
  <c r="R1105"/>
  <c r="I1105"/>
  <c r="J1105"/>
  <c r="H1041"/>
  <c r="F1041"/>
  <c r="X1041"/>
  <c r="R1041"/>
  <c r="I1041"/>
  <c r="J1041"/>
  <c r="F1395"/>
  <c r="R1395"/>
  <c r="J1395"/>
  <c r="I1395"/>
  <c r="H1395"/>
  <c r="X1395"/>
  <c r="R1365"/>
  <c r="J1365"/>
  <c r="H1365"/>
  <c r="F1365"/>
  <c r="X1365"/>
  <c r="I1365"/>
  <c r="I1320"/>
  <c r="H1320"/>
  <c r="R1320"/>
  <c r="J1320"/>
  <c r="F1320"/>
  <c r="X1320"/>
  <c r="I1288"/>
  <c r="H1288"/>
  <c r="R1288"/>
  <c r="J1288"/>
  <c r="F1288"/>
  <c r="X1288"/>
  <c r="I1256"/>
  <c r="H1256"/>
  <c r="R1256"/>
  <c r="J1256"/>
  <c r="F1256"/>
  <c r="X1256"/>
  <c r="F1347"/>
  <c r="R1347"/>
  <c r="J1347"/>
  <c r="I1347"/>
  <c r="H1347"/>
  <c r="X1347"/>
  <c r="F1327"/>
  <c r="X1327"/>
  <c r="R1327"/>
  <c r="J1327"/>
  <c r="I1327"/>
  <c r="H1327"/>
  <c r="F1319"/>
  <c r="X1319"/>
  <c r="R1319"/>
  <c r="J1319"/>
  <c r="I1319"/>
  <c r="H1319"/>
  <c r="F1311"/>
  <c r="X1311"/>
  <c r="R1311"/>
  <c r="J1311"/>
  <c r="I1311"/>
  <c r="H1311"/>
  <c r="F1303"/>
  <c r="X1303"/>
  <c r="R1303"/>
  <c r="J1303"/>
  <c r="I1303"/>
  <c r="H1303"/>
  <c r="F1295"/>
  <c r="X1295"/>
  <c r="R1295"/>
  <c r="J1295"/>
  <c r="I1295"/>
  <c r="H1295"/>
  <c r="F1287"/>
  <c r="X1287"/>
  <c r="R1287"/>
  <c r="J1287"/>
  <c r="I1287"/>
  <c r="H1287"/>
  <c r="F1279"/>
  <c r="X1279"/>
  <c r="R1279"/>
  <c r="J1279"/>
  <c r="I1279"/>
  <c r="H1279"/>
  <c r="F1271"/>
  <c r="X1271"/>
  <c r="R1271"/>
  <c r="J1271"/>
  <c r="I1271"/>
  <c r="H1271"/>
  <c r="H1009"/>
  <c r="F1009"/>
  <c r="X1009"/>
  <c r="R1009"/>
  <c r="J1009"/>
  <c r="I1009"/>
  <c r="H1228"/>
  <c r="R1228"/>
  <c r="J1228"/>
  <c r="F1228"/>
  <c r="X1228"/>
  <c r="I1228"/>
  <c r="X908"/>
  <c r="R908"/>
  <c r="I908"/>
  <c r="H908"/>
  <c r="F908"/>
  <c r="J908"/>
  <c r="X897"/>
  <c r="R897"/>
  <c r="I897"/>
  <c r="F897"/>
  <c r="J897"/>
  <c r="H897"/>
  <c r="H1001"/>
  <c r="F1001"/>
  <c r="X1001"/>
  <c r="R1001"/>
  <c r="J1001"/>
  <c r="I1001"/>
  <c r="X892"/>
  <c r="R892"/>
  <c r="I892"/>
  <c r="H892"/>
  <c r="F892"/>
  <c r="J892"/>
  <c r="J1030"/>
  <c r="I1030"/>
  <c r="H1030"/>
  <c r="X1030"/>
  <c r="R1030"/>
  <c r="F1030"/>
  <c r="J1078"/>
  <c r="I1078"/>
  <c r="H1078"/>
  <c r="X1078"/>
  <c r="R1078"/>
  <c r="F1078"/>
  <c r="X909"/>
  <c r="R909"/>
  <c r="J909"/>
  <c r="I909"/>
  <c r="F909"/>
  <c r="H909"/>
  <c r="R855"/>
  <c r="I855"/>
  <c r="H855"/>
  <c r="X855"/>
  <c r="J855"/>
  <c r="F855"/>
  <c r="J820"/>
  <c r="I820"/>
  <c r="X820"/>
  <c r="F820"/>
  <c r="R820"/>
  <c r="H820"/>
  <c r="X865"/>
  <c r="R865"/>
  <c r="I865"/>
  <c r="F865"/>
  <c r="J865"/>
  <c r="H865"/>
  <c r="X904"/>
  <c r="R904"/>
  <c r="I904"/>
  <c r="J904"/>
  <c r="H904"/>
  <c r="F904"/>
  <c r="J692"/>
  <c r="I692"/>
  <c r="X692"/>
  <c r="F692"/>
  <c r="R692"/>
  <c r="H692"/>
  <c r="I662"/>
  <c r="H662"/>
  <c r="F662"/>
  <c r="X662"/>
  <c r="R662"/>
  <c r="J662"/>
  <c r="I630"/>
  <c r="H630"/>
  <c r="F630"/>
  <c r="X630"/>
  <c r="R630"/>
  <c r="J630"/>
  <c r="I598"/>
  <c r="H598"/>
  <c r="F598"/>
  <c r="R598"/>
  <c r="J598"/>
  <c r="T598"/>
  <c r="R588"/>
  <c r="J588"/>
  <c r="F588"/>
  <c r="I588"/>
  <c r="H588"/>
  <c r="H574"/>
  <c r="F574"/>
  <c r="R574"/>
  <c r="J574"/>
  <c r="I574"/>
  <c r="I531"/>
  <c r="H531"/>
  <c r="F531"/>
  <c r="R531"/>
  <c r="J531"/>
  <c r="F534"/>
  <c r="R534"/>
  <c r="J534"/>
  <c r="I534"/>
  <c r="H534"/>
  <c r="I535"/>
  <c r="H535"/>
  <c r="J535"/>
  <c r="F535"/>
  <c r="R535"/>
  <c r="I519"/>
  <c r="H519"/>
  <c r="J519"/>
  <c r="F519"/>
  <c r="R519"/>
  <c r="I503"/>
  <c r="H503"/>
  <c r="J503"/>
  <c r="F503"/>
  <c r="R503"/>
  <c r="I487"/>
  <c r="H487"/>
  <c r="J487"/>
  <c r="F487"/>
  <c r="R487"/>
  <c r="R395"/>
  <c r="J395"/>
  <c r="I395"/>
  <c r="H395"/>
  <c r="F395"/>
  <c r="R359"/>
  <c r="I359"/>
  <c r="H359"/>
  <c r="F359"/>
  <c r="J359"/>
  <c r="J181"/>
  <c r="H181"/>
  <c r="F181"/>
  <c r="R181"/>
  <c r="I181"/>
  <c r="J325"/>
  <c r="F325"/>
  <c r="R325"/>
  <c r="I325"/>
  <c r="H325"/>
  <c r="J217"/>
  <c r="I217"/>
  <c r="H217"/>
  <c r="F217"/>
  <c r="R217"/>
  <c r="J173"/>
  <c r="H173"/>
  <c r="F173"/>
  <c r="R173"/>
  <c r="I173"/>
  <c r="G61" i="4"/>
  <c r="G31"/>
  <c r="G49"/>
  <c r="G43"/>
  <c r="G37"/>
  <c r="G67"/>
  <c r="G74"/>
  <c r="G55"/>
  <c r="F2419" i="5"/>
  <c r="X2419"/>
  <c r="R2419"/>
  <c r="I2419"/>
  <c r="H2419"/>
  <c r="J2419"/>
  <c r="R2393"/>
  <c r="J2393"/>
  <c r="I2393"/>
  <c r="F2393"/>
  <c r="X2393"/>
  <c r="H2393"/>
  <c r="H2328"/>
  <c r="F2328"/>
  <c r="X2328"/>
  <c r="R2328"/>
  <c r="I2328"/>
  <c r="J2328"/>
  <c r="H2324"/>
  <c r="F2324"/>
  <c r="X2324"/>
  <c r="I2324"/>
  <c r="R2324"/>
  <c r="J2324"/>
  <c r="I2289"/>
  <c r="J2289"/>
  <c r="H2289"/>
  <c r="F2289"/>
  <c r="X2289"/>
  <c r="R2289"/>
  <c r="X2287"/>
  <c r="R2287"/>
  <c r="I2287"/>
  <c r="J2287"/>
  <c r="H2287"/>
  <c r="F2287"/>
  <c r="H2120"/>
  <c r="F2120"/>
  <c r="X2120"/>
  <c r="R2120"/>
  <c r="J2120"/>
  <c r="I2120"/>
  <c r="R2278"/>
  <c r="I2278"/>
  <c r="H2278"/>
  <c r="F2278"/>
  <c r="X2278"/>
  <c r="J2278"/>
  <c r="I2096"/>
  <c r="H2096"/>
  <c r="F2096"/>
  <c r="R2096"/>
  <c r="J2096"/>
  <c r="X2096"/>
  <c r="R1955"/>
  <c r="J1955"/>
  <c r="I1955"/>
  <c r="H1955"/>
  <c r="F1955"/>
  <c r="X1955"/>
  <c r="I1834"/>
  <c r="F1834"/>
  <c r="X1834"/>
  <c r="R1834"/>
  <c r="J1834"/>
  <c r="H1834"/>
  <c r="R1967"/>
  <c r="J1967"/>
  <c r="I1967"/>
  <c r="H1967"/>
  <c r="F1967"/>
  <c r="X1967"/>
  <c r="X1885"/>
  <c r="J1885"/>
  <c r="R1885"/>
  <c r="I1885"/>
  <c r="H1885"/>
  <c r="F1885"/>
  <c r="J1793"/>
  <c r="I1793"/>
  <c r="H1793"/>
  <c r="F1793"/>
  <c r="X1793"/>
  <c r="R1793"/>
  <c r="J1785"/>
  <c r="I1785"/>
  <c r="H1785"/>
  <c r="F1785"/>
  <c r="X1785"/>
  <c r="R1785"/>
  <c r="J1777"/>
  <c r="I1777"/>
  <c r="H1777"/>
  <c r="F1777"/>
  <c r="X1777"/>
  <c r="R1777"/>
  <c r="I1723"/>
  <c r="H1723"/>
  <c r="F1723"/>
  <c r="X1723"/>
  <c r="J1723"/>
  <c r="R1723"/>
  <c r="I1691"/>
  <c r="H1691"/>
  <c r="F1691"/>
  <c r="X1691"/>
  <c r="J1691"/>
  <c r="R1691"/>
  <c r="I1643"/>
  <c r="H1643"/>
  <c r="F1643"/>
  <c r="X1643"/>
  <c r="R1643"/>
  <c r="J1643"/>
  <c r="F1611"/>
  <c r="X1611"/>
  <c r="R1611"/>
  <c r="J1611"/>
  <c r="I1611"/>
  <c r="H1611"/>
  <c r="F1579"/>
  <c r="X1579"/>
  <c r="R1579"/>
  <c r="J1579"/>
  <c r="I1579"/>
  <c r="H1579"/>
  <c r="R1656"/>
  <c r="J1656"/>
  <c r="I1656"/>
  <c r="H1656"/>
  <c r="F1656"/>
  <c r="X1656"/>
  <c r="R1676"/>
  <c r="J1676"/>
  <c r="I1676"/>
  <c r="H1676"/>
  <c r="F1676"/>
  <c r="X1676"/>
  <c r="I1568"/>
  <c r="H1568"/>
  <c r="F1568"/>
  <c r="R1568"/>
  <c r="J1568"/>
  <c r="X1568"/>
  <c r="R1482"/>
  <c r="J1482"/>
  <c r="H1482"/>
  <c r="I1482"/>
  <c r="F1482"/>
  <c r="X1482"/>
  <c r="H1453"/>
  <c r="F1453"/>
  <c r="X1453"/>
  <c r="I1453"/>
  <c r="R1453"/>
  <c r="J1453"/>
  <c r="I1529"/>
  <c r="H1529"/>
  <c r="F1529"/>
  <c r="X1529"/>
  <c r="J1529"/>
  <c r="R1529"/>
  <c r="R1609"/>
  <c r="J1609"/>
  <c r="I1609"/>
  <c r="H1609"/>
  <c r="F1609"/>
  <c r="X1609"/>
  <c r="J1458"/>
  <c r="H1458"/>
  <c r="I1458"/>
  <c r="F1458"/>
  <c r="R1458"/>
  <c r="X1458"/>
  <c r="H1232"/>
  <c r="F1232"/>
  <c r="X1232"/>
  <c r="R1232"/>
  <c r="J1232"/>
  <c r="I1232"/>
  <c r="H1168"/>
  <c r="F1168"/>
  <c r="X1168"/>
  <c r="R1168"/>
  <c r="J1168"/>
  <c r="I1168"/>
  <c r="R1498"/>
  <c r="J1498"/>
  <c r="H1498"/>
  <c r="I1498"/>
  <c r="F1498"/>
  <c r="X1498"/>
  <c r="F1383"/>
  <c r="R1383"/>
  <c r="J1383"/>
  <c r="I1383"/>
  <c r="H1383"/>
  <c r="X1383"/>
  <c r="R1593"/>
  <c r="J1593"/>
  <c r="I1593"/>
  <c r="H1593"/>
  <c r="F1593"/>
  <c r="X1593"/>
  <c r="F1171"/>
  <c r="X1171"/>
  <c r="R1171"/>
  <c r="J1171"/>
  <c r="H1171"/>
  <c r="I1171"/>
  <c r="H1089"/>
  <c r="F1089"/>
  <c r="X1089"/>
  <c r="R1089"/>
  <c r="I1089"/>
  <c r="J1089"/>
  <c r="H1025"/>
  <c r="F1025"/>
  <c r="X1025"/>
  <c r="R1025"/>
  <c r="J1025"/>
  <c r="I1025"/>
  <c r="F1404"/>
  <c r="R1404"/>
  <c r="J1404"/>
  <c r="I1404"/>
  <c r="X1404"/>
  <c r="H1404"/>
  <c r="I1328"/>
  <c r="H1328"/>
  <c r="R1328"/>
  <c r="J1328"/>
  <c r="F1328"/>
  <c r="X1328"/>
  <c r="I1296"/>
  <c r="H1296"/>
  <c r="R1296"/>
  <c r="J1296"/>
  <c r="F1296"/>
  <c r="X1296"/>
  <c r="I1264"/>
  <c r="H1264"/>
  <c r="R1264"/>
  <c r="J1264"/>
  <c r="F1264"/>
  <c r="X1264"/>
  <c r="F1199"/>
  <c r="X1199"/>
  <c r="J1199"/>
  <c r="I1199"/>
  <c r="H1199"/>
  <c r="R1199"/>
  <c r="H1125"/>
  <c r="F1125"/>
  <c r="X1125"/>
  <c r="R1125"/>
  <c r="J1125"/>
  <c r="I1125"/>
  <c r="H1093"/>
  <c r="F1093"/>
  <c r="X1093"/>
  <c r="R1093"/>
  <c r="J1093"/>
  <c r="I1093"/>
  <c r="H1061"/>
  <c r="F1061"/>
  <c r="X1061"/>
  <c r="R1061"/>
  <c r="J1061"/>
  <c r="I1061"/>
  <c r="R1585"/>
  <c r="J1585"/>
  <c r="I1585"/>
  <c r="H1585"/>
  <c r="F1585"/>
  <c r="X1585"/>
  <c r="R1381"/>
  <c r="J1381"/>
  <c r="H1381"/>
  <c r="F1381"/>
  <c r="X1381"/>
  <c r="I1381"/>
  <c r="X924"/>
  <c r="R924"/>
  <c r="I924"/>
  <c r="H924"/>
  <c r="F924"/>
  <c r="J924"/>
  <c r="H1192"/>
  <c r="J1192"/>
  <c r="I1192"/>
  <c r="F1192"/>
  <c r="X1192"/>
  <c r="R1192"/>
  <c r="F969"/>
  <c r="X969"/>
  <c r="R969"/>
  <c r="J969"/>
  <c r="I969"/>
  <c r="H969"/>
  <c r="R927"/>
  <c r="I927"/>
  <c r="J927"/>
  <c r="H927"/>
  <c r="F927"/>
  <c r="X927"/>
  <c r="J982"/>
  <c r="I982"/>
  <c r="H982"/>
  <c r="X982"/>
  <c r="R982"/>
  <c r="F982"/>
  <c r="F834"/>
  <c r="X834"/>
  <c r="R834"/>
  <c r="I834"/>
  <c r="J834"/>
  <c r="H834"/>
  <c r="I654"/>
  <c r="H654"/>
  <c r="F654"/>
  <c r="X654"/>
  <c r="R654"/>
  <c r="J654"/>
  <c r="X672"/>
  <c r="R672"/>
  <c r="J672"/>
  <c r="I672"/>
  <c r="H672"/>
  <c r="F672"/>
  <c r="X656"/>
  <c r="R656"/>
  <c r="J656"/>
  <c r="I656"/>
  <c r="H656"/>
  <c r="F656"/>
  <c r="X640"/>
  <c r="R640"/>
  <c r="J640"/>
  <c r="I640"/>
  <c r="H640"/>
  <c r="F640"/>
  <c r="X624"/>
  <c r="R624"/>
  <c r="J624"/>
  <c r="I624"/>
  <c r="H624"/>
  <c r="F624"/>
  <c r="R608"/>
  <c r="J608"/>
  <c r="T608"/>
  <c r="I608"/>
  <c r="H608"/>
  <c r="F608"/>
  <c r="I499"/>
  <c r="H499"/>
  <c r="F499"/>
  <c r="R499"/>
  <c r="J499"/>
  <c r="F2415"/>
  <c r="X2415"/>
  <c r="R2415"/>
  <c r="J2415"/>
  <c r="I2415"/>
  <c r="H2415"/>
  <c r="J2465"/>
  <c r="I2465"/>
  <c r="R2465"/>
  <c r="H2465"/>
  <c r="F2465"/>
  <c r="X2465"/>
  <c r="I2404"/>
  <c r="H2404"/>
  <c r="F2404"/>
  <c r="J2404"/>
  <c r="X2404"/>
  <c r="R2404"/>
  <c r="I2428"/>
  <c r="H2428"/>
  <c r="F2428"/>
  <c r="X2428"/>
  <c r="J2428"/>
  <c r="R2428"/>
  <c r="H2344"/>
  <c r="F2344"/>
  <c r="X2344"/>
  <c r="R2344"/>
  <c r="J2344"/>
  <c r="I2344"/>
  <c r="I2108"/>
  <c r="H2108"/>
  <c r="F2108"/>
  <c r="R2108"/>
  <c r="J2108"/>
  <c r="X2108"/>
  <c r="X1735"/>
  <c r="I1735"/>
  <c r="R1735"/>
  <c r="J1735"/>
  <c r="H1735"/>
  <c r="F1735"/>
  <c r="R1708"/>
  <c r="J1708"/>
  <c r="I1708"/>
  <c r="H1708"/>
  <c r="F1708"/>
  <c r="X1708"/>
  <c r="R1672"/>
  <c r="J1672"/>
  <c r="I1672"/>
  <c r="H1672"/>
  <c r="F1672"/>
  <c r="X1672"/>
  <c r="J1398"/>
  <c r="I1398"/>
  <c r="R1398"/>
  <c r="H1398"/>
  <c r="F1398"/>
  <c r="X1398"/>
  <c r="I1292"/>
  <c r="H1292"/>
  <c r="R1292"/>
  <c r="J1292"/>
  <c r="F1292"/>
  <c r="X1292"/>
  <c r="F961"/>
  <c r="X961"/>
  <c r="R961"/>
  <c r="I961"/>
  <c r="H961"/>
  <c r="J961"/>
  <c r="F957"/>
  <c r="X957"/>
  <c r="R957"/>
  <c r="H957"/>
  <c r="J957"/>
  <c r="I957"/>
  <c r="X881"/>
  <c r="R881"/>
  <c r="I881"/>
  <c r="F881"/>
  <c r="J881"/>
  <c r="H881"/>
  <c r="I674"/>
  <c r="H674"/>
  <c r="F674"/>
  <c r="X674"/>
  <c r="R674"/>
  <c r="J674"/>
  <c r="I642"/>
  <c r="H642"/>
  <c r="F642"/>
  <c r="X642"/>
  <c r="R642"/>
  <c r="J642"/>
  <c r="I515"/>
  <c r="H515"/>
  <c r="F515"/>
  <c r="R515"/>
  <c r="J515"/>
  <c r="F490"/>
  <c r="R490"/>
  <c r="J490"/>
  <c r="I490"/>
  <c r="H490"/>
  <c r="R439"/>
  <c r="J439"/>
  <c r="I439"/>
  <c r="H439"/>
  <c r="F439"/>
  <c r="R407"/>
  <c r="J407"/>
  <c r="I407"/>
  <c r="H407"/>
  <c r="F407"/>
  <c r="J213"/>
  <c r="I213"/>
  <c r="H213"/>
  <c r="F213"/>
  <c r="R213"/>
  <c r="J117"/>
  <c r="H117"/>
  <c r="F117"/>
  <c r="R117"/>
  <c r="I117"/>
  <c r="J137"/>
  <c r="H137"/>
  <c r="F137"/>
  <c r="I137"/>
  <c r="R137"/>
  <c r="J189"/>
  <c r="H189"/>
  <c r="F189"/>
  <c r="R189"/>
  <c r="I189"/>
  <c r="A25" i="6"/>
  <c r="B57" i="4"/>
  <c r="A40" i="6"/>
  <c r="B51" i="4"/>
  <c r="A35" i="6"/>
  <c r="B69" i="4"/>
  <c r="A50" i="6"/>
  <c r="B63" i="4"/>
  <c r="A45" i="6"/>
  <c r="F67"/>
  <c r="F31"/>
  <c r="F46"/>
  <c r="F41"/>
  <c r="H41"/>
  <c r="D41"/>
  <c r="F36"/>
  <c r="H36"/>
  <c r="D36"/>
  <c r="F51"/>
  <c r="H51"/>
  <c r="D51"/>
  <c r="J2476" i="5"/>
  <c r="I2476"/>
  <c r="X2476"/>
  <c r="R2476"/>
  <c r="H2476"/>
  <c r="F2476"/>
  <c r="F45" i="6"/>
  <c r="H45"/>
  <c r="D45"/>
  <c r="F66"/>
  <c r="F50"/>
  <c r="H50"/>
  <c r="D50"/>
  <c r="F30"/>
  <c r="H25"/>
  <c r="F35"/>
  <c r="F40"/>
  <c r="F2407" i="5"/>
  <c r="X2407"/>
  <c r="R2407"/>
  <c r="J2407"/>
  <c r="I2407"/>
  <c r="H2407"/>
  <c r="J2488"/>
  <c r="I2488"/>
  <c r="H2488"/>
  <c r="F2488"/>
  <c r="X2488"/>
  <c r="R2488"/>
  <c r="I2400"/>
  <c r="H2400"/>
  <c r="F2400"/>
  <c r="R2400"/>
  <c r="J2400"/>
  <c r="X2400"/>
  <c r="H2384"/>
  <c r="I2384"/>
  <c r="F2384"/>
  <c r="R2384"/>
  <c r="J2384"/>
  <c r="X2384"/>
  <c r="R2401"/>
  <c r="J2401"/>
  <c r="I2401"/>
  <c r="H2401"/>
  <c r="F2401"/>
  <c r="X2401"/>
  <c r="F2395"/>
  <c r="X2395"/>
  <c r="R2395"/>
  <c r="J2395"/>
  <c r="I2395"/>
  <c r="H2395"/>
  <c r="J2367"/>
  <c r="H2367"/>
  <c r="F2367"/>
  <c r="X2367"/>
  <c r="R2367"/>
  <c r="I2367"/>
  <c r="F2467"/>
  <c r="X2467"/>
  <c r="R2467"/>
  <c r="J2467"/>
  <c r="I2467"/>
  <c r="H2467"/>
  <c r="H2336"/>
  <c r="F2336"/>
  <c r="X2336"/>
  <c r="R2336"/>
  <c r="J2336"/>
  <c r="I2336"/>
  <c r="F2312"/>
  <c r="X2312"/>
  <c r="R2312"/>
  <c r="H2312"/>
  <c r="I2312"/>
  <c r="J2312"/>
  <c r="R2421"/>
  <c r="J2421"/>
  <c r="I2421"/>
  <c r="H2421"/>
  <c r="F2421"/>
  <c r="X2421"/>
  <c r="J2341"/>
  <c r="I2341"/>
  <c r="H2341"/>
  <c r="X2341"/>
  <c r="F2341"/>
  <c r="R2341"/>
  <c r="I2273"/>
  <c r="H2273"/>
  <c r="R2273"/>
  <c r="J2273"/>
  <c r="F2273"/>
  <c r="X2273"/>
  <c r="H2259"/>
  <c r="F2259"/>
  <c r="X2259"/>
  <c r="R2259"/>
  <c r="J2259"/>
  <c r="I2259"/>
  <c r="I2128"/>
  <c r="H2128"/>
  <c r="F2128"/>
  <c r="X2128"/>
  <c r="R2128"/>
  <c r="J2128"/>
  <c r="H2116"/>
  <c r="X2116"/>
  <c r="R2116"/>
  <c r="J2116"/>
  <c r="I2116"/>
  <c r="F2116"/>
  <c r="R2133"/>
  <c r="J2133"/>
  <c r="I2133"/>
  <c r="H2133"/>
  <c r="X2133"/>
  <c r="F2133"/>
  <c r="F2047"/>
  <c r="X2047"/>
  <c r="R2047"/>
  <c r="J2047"/>
  <c r="I2047"/>
  <c r="H2047"/>
  <c r="H2216"/>
  <c r="X2216"/>
  <c r="R2216"/>
  <c r="J2216"/>
  <c r="I2216"/>
  <c r="F2216"/>
  <c r="I2100"/>
  <c r="H2100"/>
  <c r="F2100"/>
  <c r="R2100"/>
  <c r="J2100"/>
  <c r="X2100"/>
  <c r="R2073"/>
  <c r="J2073"/>
  <c r="H2073"/>
  <c r="F2073"/>
  <c r="X2073"/>
  <c r="I2073"/>
  <c r="R2145"/>
  <c r="J2145"/>
  <c r="I2145"/>
  <c r="H2145"/>
  <c r="F2145"/>
  <c r="X2145"/>
  <c r="R2003"/>
  <c r="J2003"/>
  <c r="I2003"/>
  <c r="H2003"/>
  <c r="F2003"/>
  <c r="X2003"/>
  <c r="F1865"/>
  <c r="X1865"/>
  <c r="R1865"/>
  <c r="J1865"/>
  <c r="I1865"/>
  <c r="H1865"/>
  <c r="R1983"/>
  <c r="J1983"/>
  <c r="I1983"/>
  <c r="H1983"/>
  <c r="F1983"/>
  <c r="X1983"/>
  <c r="R1951"/>
  <c r="I1951"/>
  <c r="H1951"/>
  <c r="F1951"/>
  <c r="J1951"/>
  <c r="X1951"/>
  <c r="I1814"/>
  <c r="X1814"/>
  <c r="R1814"/>
  <c r="J1814"/>
  <c r="H1814"/>
  <c r="F1814"/>
  <c r="H1796"/>
  <c r="F1796"/>
  <c r="X1796"/>
  <c r="R1796"/>
  <c r="J1796"/>
  <c r="I1796"/>
  <c r="I1947"/>
  <c r="H1947"/>
  <c r="F1947"/>
  <c r="R1947"/>
  <c r="J1947"/>
  <c r="X1947"/>
  <c r="I1935"/>
  <c r="H1935"/>
  <c r="F1935"/>
  <c r="R1935"/>
  <c r="J1935"/>
  <c r="X1935"/>
  <c r="X1809"/>
  <c r="I1809"/>
  <c r="H1809"/>
  <c r="F1809"/>
  <c r="R1809"/>
  <c r="J1809"/>
  <c r="H1752"/>
  <c r="F1752"/>
  <c r="X1752"/>
  <c r="R1752"/>
  <c r="J1752"/>
  <c r="I1752"/>
  <c r="R1736"/>
  <c r="J1736"/>
  <c r="I1736"/>
  <c r="H1736"/>
  <c r="F1736"/>
  <c r="X1736"/>
  <c r="I1741"/>
  <c r="X1741"/>
  <c r="R1741"/>
  <c r="J1741"/>
  <c r="H1741"/>
  <c r="F1741"/>
  <c r="R1648"/>
  <c r="J1648"/>
  <c r="I1648"/>
  <c r="H1648"/>
  <c r="F1648"/>
  <c r="X1648"/>
  <c r="J1406"/>
  <c r="I1406"/>
  <c r="X1406"/>
  <c r="R1406"/>
  <c r="H1406"/>
  <c r="F1406"/>
  <c r="J1418"/>
  <c r="I1418"/>
  <c r="H1418"/>
  <c r="R1418"/>
  <c r="F1418"/>
  <c r="X1418"/>
  <c r="J1402"/>
  <c r="I1402"/>
  <c r="H1402"/>
  <c r="R1402"/>
  <c r="F1402"/>
  <c r="X1402"/>
  <c r="I1596"/>
  <c r="H1596"/>
  <c r="F1596"/>
  <c r="R1596"/>
  <c r="J1596"/>
  <c r="X1596"/>
  <c r="I1564"/>
  <c r="H1564"/>
  <c r="F1564"/>
  <c r="R1564"/>
  <c r="J1564"/>
  <c r="X1564"/>
  <c r="R1716"/>
  <c r="J1716"/>
  <c r="I1716"/>
  <c r="H1716"/>
  <c r="F1716"/>
  <c r="X1716"/>
  <c r="F1371"/>
  <c r="R1371"/>
  <c r="X1371"/>
  <c r="J1371"/>
  <c r="I1371"/>
  <c r="H1371"/>
  <c r="I1372"/>
  <c r="H1372"/>
  <c r="X1372"/>
  <c r="R1372"/>
  <c r="J1372"/>
  <c r="F1372"/>
  <c r="I1541"/>
  <c r="H1541"/>
  <c r="F1541"/>
  <c r="X1541"/>
  <c r="R1541"/>
  <c r="J1541"/>
  <c r="H1240"/>
  <c r="R1240"/>
  <c r="I1240"/>
  <c r="F1240"/>
  <c r="J1240"/>
  <c r="X1240"/>
  <c r="H1208"/>
  <c r="R1208"/>
  <c r="I1208"/>
  <c r="X1208"/>
  <c r="F1208"/>
  <c r="J1208"/>
  <c r="H1176"/>
  <c r="R1176"/>
  <c r="I1176"/>
  <c r="J1176"/>
  <c r="F1176"/>
  <c r="X1176"/>
  <c r="R1605"/>
  <c r="J1605"/>
  <c r="I1605"/>
  <c r="H1605"/>
  <c r="F1605"/>
  <c r="X1605"/>
  <c r="R1518"/>
  <c r="J1518"/>
  <c r="H1518"/>
  <c r="F1518"/>
  <c r="X1518"/>
  <c r="I1518"/>
  <c r="R1577"/>
  <c r="J1577"/>
  <c r="I1577"/>
  <c r="H1577"/>
  <c r="F1577"/>
  <c r="X1577"/>
  <c r="H1433"/>
  <c r="X1433"/>
  <c r="R1433"/>
  <c r="F1433"/>
  <c r="J1433"/>
  <c r="I1433"/>
  <c r="J1225"/>
  <c r="I1225"/>
  <c r="F1225"/>
  <c r="X1225"/>
  <c r="R1225"/>
  <c r="H1225"/>
  <c r="J1193"/>
  <c r="I1193"/>
  <c r="F1193"/>
  <c r="X1193"/>
  <c r="R1193"/>
  <c r="H1193"/>
  <c r="J1161"/>
  <c r="I1161"/>
  <c r="F1161"/>
  <c r="X1161"/>
  <c r="R1161"/>
  <c r="H1161"/>
  <c r="H1212"/>
  <c r="I1212"/>
  <c r="F1212"/>
  <c r="X1212"/>
  <c r="J1212"/>
  <c r="R1212"/>
  <c r="F1375"/>
  <c r="R1375"/>
  <c r="I1375"/>
  <c r="H1375"/>
  <c r="X1375"/>
  <c r="J1375"/>
  <c r="X1143"/>
  <c r="J1143"/>
  <c r="I1143"/>
  <c r="H1143"/>
  <c r="R1143"/>
  <c r="F1143"/>
  <c r="R1561"/>
  <c r="J1561"/>
  <c r="I1561"/>
  <c r="H1561"/>
  <c r="F1561"/>
  <c r="X1561"/>
  <c r="I1493"/>
  <c r="H1493"/>
  <c r="F1493"/>
  <c r="X1493"/>
  <c r="R1493"/>
  <c r="J1493"/>
  <c r="H1121"/>
  <c r="F1121"/>
  <c r="X1121"/>
  <c r="R1121"/>
  <c r="I1121"/>
  <c r="J1121"/>
  <c r="I1316"/>
  <c r="H1316"/>
  <c r="R1316"/>
  <c r="J1316"/>
  <c r="F1316"/>
  <c r="X1316"/>
  <c r="I1284"/>
  <c r="H1284"/>
  <c r="R1284"/>
  <c r="J1284"/>
  <c r="F1284"/>
  <c r="X1284"/>
  <c r="I1252"/>
  <c r="H1252"/>
  <c r="R1252"/>
  <c r="J1252"/>
  <c r="F1252"/>
  <c r="X1252"/>
  <c r="R1644"/>
  <c r="J1644"/>
  <c r="I1644"/>
  <c r="H1644"/>
  <c r="F1644"/>
  <c r="X1644"/>
  <c r="F1191"/>
  <c r="X1191"/>
  <c r="R1191"/>
  <c r="J1191"/>
  <c r="I1191"/>
  <c r="H1191"/>
  <c r="F1223"/>
  <c r="X1223"/>
  <c r="R1223"/>
  <c r="J1223"/>
  <c r="I1223"/>
  <c r="H1223"/>
  <c r="H1085"/>
  <c r="F1085"/>
  <c r="X1085"/>
  <c r="R1085"/>
  <c r="I1085"/>
  <c r="J1085"/>
  <c r="H1021"/>
  <c r="F1021"/>
  <c r="X1021"/>
  <c r="R1021"/>
  <c r="J1021"/>
  <c r="I1021"/>
  <c r="F1203"/>
  <c r="X1203"/>
  <c r="R1203"/>
  <c r="J1203"/>
  <c r="H1203"/>
  <c r="I1203"/>
  <c r="H1081"/>
  <c r="F1081"/>
  <c r="X1081"/>
  <c r="R1081"/>
  <c r="J1081"/>
  <c r="I1081"/>
  <c r="F1263"/>
  <c r="X1263"/>
  <c r="R1263"/>
  <c r="J1263"/>
  <c r="I1263"/>
  <c r="H1263"/>
  <c r="F965"/>
  <c r="X965"/>
  <c r="R965"/>
  <c r="J965"/>
  <c r="I965"/>
  <c r="H965"/>
  <c r="J986"/>
  <c r="I986"/>
  <c r="H986"/>
  <c r="X986"/>
  <c r="F986"/>
  <c r="R986"/>
  <c r="J1062"/>
  <c r="I1062"/>
  <c r="H1062"/>
  <c r="X1062"/>
  <c r="R1062"/>
  <c r="F1062"/>
  <c r="R863"/>
  <c r="I863"/>
  <c r="H863"/>
  <c r="F863"/>
  <c r="X863"/>
  <c r="J863"/>
  <c r="X856"/>
  <c r="R856"/>
  <c r="I856"/>
  <c r="J856"/>
  <c r="H856"/>
  <c r="F856"/>
  <c r="H977"/>
  <c r="F977"/>
  <c r="X977"/>
  <c r="R977"/>
  <c r="J977"/>
  <c r="I977"/>
  <c r="X876"/>
  <c r="R876"/>
  <c r="I876"/>
  <c r="H876"/>
  <c r="F876"/>
  <c r="J876"/>
  <c r="I650"/>
  <c r="H650"/>
  <c r="F650"/>
  <c r="X650"/>
  <c r="R650"/>
  <c r="J650"/>
  <c r="I618"/>
  <c r="H618"/>
  <c r="F618"/>
  <c r="X618"/>
  <c r="R618"/>
  <c r="J618"/>
  <c r="R572"/>
  <c r="J572"/>
  <c r="F572"/>
  <c r="I572"/>
  <c r="H572"/>
  <c r="F542"/>
  <c r="R542"/>
  <c r="J542"/>
  <c r="I542"/>
  <c r="H542"/>
  <c r="F470"/>
  <c r="R470"/>
  <c r="J470"/>
  <c r="I470"/>
  <c r="H470"/>
  <c r="F514"/>
  <c r="R514"/>
  <c r="H514"/>
  <c r="J514"/>
  <c r="I514"/>
  <c r="R472"/>
  <c r="J472"/>
  <c r="F472"/>
  <c r="I472"/>
  <c r="H472"/>
  <c r="F522"/>
  <c r="R522"/>
  <c r="J522"/>
  <c r="I522"/>
  <c r="H522"/>
  <c r="F474"/>
  <c r="R474"/>
  <c r="J474"/>
  <c r="I474"/>
  <c r="H474"/>
  <c r="H582"/>
  <c r="F582"/>
  <c r="R582"/>
  <c r="J582"/>
  <c r="I582"/>
  <c r="R343"/>
  <c r="I343"/>
  <c r="H343"/>
  <c r="F343"/>
  <c r="J343"/>
  <c r="R363"/>
  <c r="I363"/>
  <c r="H363"/>
  <c r="F363"/>
  <c r="J363"/>
  <c r="R387"/>
  <c r="J387"/>
  <c r="I387"/>
  <c r="H387"/>
  <c r="F387"/>
  <c r="R383"/>
  <c r="J383"/>
  <c r="I383"/>
  <c r="H383"/>
  <c r="F383"/>
  <c r="R364"/>
  <c r="J364"/>
  <c r="H364"/>
  <c r="I364"/>
  <c r="F364"/>
  <c r="R339"/>
  <c r="I339"/>
  <c r="H339"/>
  <c r="F339"/>
  <c r="J339"/>
  <c r="J293"/>
  <c r="I293"/>
  <c r="H293"/>
  <c r="F293"/>
  <c r="R293"/>
  <c r="J285"/>
  <c r="I285"/>
  <c r="H285"/>
  <c r="F285"/>
  <c r="R285"/>
  <c r="J277"/>
  <c r="I277"/>
  <c r="H277"/>
  <c r="F277"/>
  <c r="R277"/>
  <c r="J269"/>
  <c r="I269"/>
  <c r="H269"/>
  <c r="F269"/>
  <c r="R269"/>
  <c r="J261"/>
  <c r="I261"/>
  <c r="H261"/>
  <c r="F261"/>
  <c r="R261"/>
  <c r="J253"/>
  <c r="I253"/>
  <c r="H253"/>
  <c r="F253"/>
  <c r="R253"/>
  <c r="J245"/>
  <c r="I245"/>
  <c r="H245"/>
  <c r="F245"/>
  <c r="R245"/>
  <c r="J237"/>
  <c r="I237"/>
  <c r="H237"/>
  <c r="F237"/>
  <c r="R237"/>
  <c r="J229"/>
  <c r="I229"/>
  <c r="H229"/>
  <c r="F229"/>
  <c r="R229"/>
  <c r="J221"/>
  <c r="I221"/>
  <c r="H221"/>
  <c r="F221"/>
  <c r="R221"/>
  <c r="R379"/>
  <c r="I379"/>
  <c r="H379"/>
  <c r="F379"/>
  <c r="J379"/>
  <c r="T379"/>
  <c r="R356"/>
  <c r="J356"/>
  <c r="H356"/>
  <c r="F356"/>
  <c r="I356"/>
  <c r="J193"/>
  <c r="H193"/>
  <c r="F193"/>
  <c r="R193"/>
  <c r="I193"/>
  <c r="J205"/>
  <c r="H205"/>
  <c r="F205"/>
  <c r="I205"/>
  <c r="R205"/>
  <c r="J141"/>
  <c r="H141"/>
  <c r="F141"/>
  <c r="R141"/>
  <c r="I141"/>
  <c r="A24" i="6"/>
  <c r="B68" i="4"/>
  <c r="A49" i="6"/>
  <c r="B62" i="4"/>
  <c r="A44" i="6"/>
  <c r="B50" i="4"/>
  <c r="A34" i="6"/>
  <c r="B56" i="4"/>
  <c r="A39" i="6"/>
  <c r="J2484" i="5"/>
  <c r="I2484"/>
  <c r="X2484"/>
  <c r="R2484"/>
  <c r="H2484"/>
  <c r="F2484"/>
  <c r="H2464"/>
  <c r="R2464"/>
  <c r="J2464"/>
  <c r="I2464"/>
  <c r="F2464"/>
  <c r="X2464"/>
  <c r="J2497"/>
  <c r="I2497"/>
  <c r="H2497"/>
  <c r="R2497"/>
  <c r="F2497"/>
  <c r="I2416"/>
  <c r="H2416"/>
  <c r="F2416"/>
  <c r="X2416"/>
  <c r="R2416"/>
  <c r="J2416"/>
  <c r="I2266"/>
  <c r="H2266"/>
  <c r="F2266"/>
  <c r="X2266"/>
  <c r="R2266"/>
  <c r="J2266"/>
  <c r="J2256"/>
  <c r="I2256"/>
  <c r="H2256"/>
  <c r="X2256"/>
  <c r="R2256"/>
  <c r="F2256"/>
  <c r="F2223"/>
  <c r="R2223"/>
  <c r="J2223"/>
  <c r="I2223"/>
  <c r="H2223"/>
  <c r="X2223"/>
  <c r="F2211"/>
  <c r="R2211"/>
  <c r="J2211"/>
  <c r="I2211"/>
  <c r="H2211"/>
  <c r="X2211"/>
  <c r="H2124"/>
  <c r="F2124"/>
  <c r="J2124"/>
  <c r="I2124"/>
  <c r="X2124"/>
  <c r="R2124"/>
  <c r="F2099"/>
  <c r="X2099"/>
  <c r="I2099"/>
  <c r="H2099"/>
  <c r="J2099"/>
  <c r="R2099"/>
  <c r="R1991"/>
  <c r="J1991"/>
  <c r="I1991"/>
  <c r="H1991"/>
  <c r="F1991"/>
  <c r="X1991"/>
  <c r="I1862"/>
  <c r="H1862"/>
  <c r="F1862"/>
  <c r="X1862"/>
  <c r="R1862"/>
  <c r="J1862"/>
  <c r="I1939"/>
  <c r="H1939"/>
  <c r="F1939"/>
  <c r="R1939"/>
  <c r="J1939"/>
  <c r="X1939"/>
  <c r="R2019"/>
  <c r="J2019"/>
  <c r="I2019"/>
  <c r="H2019"/>
  <c r="F2019"/>
  <c r="X2019"/>
  <c r="X1901"/>
  <c r="J1901"/>
  <c r="R1901"/>
  <c r="I1901"/>
  <c r="H1901"/>
  <c r="F1901"/>
  <c r="H1776"/>
  <c r="F1776"/>
  <c r="X1776"/>
  <c r="R1776"/>
  <c r="J1776"/>
  <c r="I1776"/>
  <c r="I1818"/>
  <c r="J1818"/>
  <c r="H1818"/>
  <c r="F1818"/>
  <c r="X1818"/>
  <c r="R1818"/>
  <c r="I1907"/>
  <c r="H1907"/>
  <c r="F1907"/>
  <c r="R1907"/>
  <c r="J1907"/>
  <c r="X1907"/>
  <c r="J1801"/>
  <c r="I1801"/>
  <c r="H1801"/>
  <c r="F1801"/>
  <c r="X1801"/>
  <c r="R1801"/>
  <c r="J1797"/>
  <c r="I1797"/>
  <c r="H1797"/>
  <c r="F1797"/>
  <c r="X1797"/>
  <c r="R1797"/>
  <c r="J1789"/>
  <c r="I1789"/>
  <c r="H1789"/>
  <c r="F1789"/>
  <c r="X1789"/>
  <c r="R1789"/>
  <c r="J1781"/>
  <c r="I1781"/>
  <c r="H1781"/>
  <c r="F1781"/>
  <c r="X1781"/>
  <c r="R1781"/>
  <c r="J1773"/>
  <c r="I1773"/>
  <c r="H1773"/>
  <c r="F1773"/>
  <c r="X1773"/>
  <c r="R1773"/>
  <c r="I1707"/>
  <c r="H1707"/>
  <c r="F1707"/>
  <c r="X1707"/>
  <c r="R1707"/>
  <c r="J1707"/>
  <c r="I1675"/>
  <c r="H1675"/>
  <c r="F1675"/>
  <c r="X1675"/>
  <c r="R1675"/>
  <c r="J1675"/>
  <c r="I1659"/>
  <c r="H1659"/>
  <c r="F1659"/>
  <c r="X1659"/>
  <c r="J1659"/>
  <c r="R1659"/>
  <c r="I1627"/>
  <c r="H1627"/>
  <c r="F1627"/>
  <c r="X1627"/>
  <c r="J1627"/>
  <c r="R1627"/>
  <c r="F1595"/>
  <c r="X1595"/>
  <c r="R1595"/>
  <c r="J1595"/>
  <c r="I1595"/>
  <c r="H1595"/>
  <c r="F1563"/>
  <c r="X1563"/>
  <c r="R1563"/>
  <c r="J1563"/>
  <c r="I1563"/>
  <c r="H1563"/>
  <c r="R1859"/>
  <c r="J1859"/>
  <c r="I1859"/>
  <c r="H1859"/>
  <c r="F1859"/>
  <c r="X1859"/>
  <c r="J1769"/>
  <c r="I1769"/>
  <c r="H1769"/>
  <c r="F1769"/>
  <c r="X1769"/>
  <c r="R1769"/>
  <c r="I1600"/>
  <c r="H1600"/>
  <c r="F1600"/>
  <c r="R1600"/>
  <c r="J1600"/>
  <c r="X1600"/>
  <c r="I1533"/>
  <c r="H1533"/>
  <c r="F1533"/>
  <c r="X1533"/>
  <c r="J1533"/>
  <c r="R1533"/>
  <c r="I1388"/>
  <c r="H1388"/>
  <c r="X1388"/>
  <c r="F1388"/>
  <c r="R1388"/>
  <c r="J1388"/>
  <c r="H1200"/>
  <c r="F1200"/>
  <c r="X1200"/>
  <c r="R1200"/>
  <c r="J1200"/>
  <c r="I1200"/>
  <c r="R1373"/>
  <c r="J1373"/>
  <c r="I1373"/>
  <c r="H1373"/>
  <c r="F1373"/>
  <c r="X1373"/>
  <c r="F1231"/>
  <c r="X1231"/>
  <c r="J1231"/>
  <c r="I1231"/>
  <c r="H1231"/>
  <c r="R1231"/>
  <c r="H1109"/>
  <c r="F1109"/>
  <c r="X1109"/>
  <c r="R1109"/>
  <c r="J1109"/>
  <c r="I1109"/>
  <c r="H1077"/>
  <c r="F1077"/>
  <c r="X1077"/>
  <c r="R1077"/>
  <c r="J1077"/>
  <c r="I1077"/>
  <c r="H1045"/>
  <c r="F1045"/>
  <c r="X1045"/>
  <c r="R1045"/>
  <c r="J1045"/>
  <c r="I1045"/>
  <c r="H1029"/>
  <c r="F1029"/>
  <c r="X1029"/>
  <c r="R1029"/>
  <c r="J1029"/>
  <c r="I1029"/>
  <c r="R1486"/>
  <c r="J1486"/>
  <c r="H1486"/>
  <c r="F1486"/>
  <c r="X1486"/>
  <c r="I1486"/>
  <c r="X913"/>
  <c r="R913"/>
  <c r="I913"/>
  <c r="F913"/>
  <c r="J913"/>
  <c r="H913"/>
  <c r="F953"/>
  <c r="X953"/>
  <c r="R953"/>
  <c r="I953"/>
  <c r="J953"/>
  <c r="H953"/>
  <c r="X868"/>
  <c r="R868"/>
  <c r="I868"/>
  <c r="H868"/>
  <c r="F868"/>
  <c r="J868"/>
  <c r="R871"/>
  <c r="I871"/>
  <c r="H871"/>
  <c r="X871"/>
  <c r="J871"/>
  <c r="F871"/>
  <c r="F850"/>
  <c r="X850"/>
  <c r="R850"/>
  <c r="I850"/>
  <c r="J850"/>
  <c r="H850"/>
  <c r="H815"/>
  <c r="X815"/>
  <c r="R815"/>
  <c r="J815"/>
  <c r="I815"/>
  <c r="F815"/>
  <c r="I622"/>
  <c r="H622"/>
  <c r="F622"/>
  <c r="X622"/>
  <c r="R622"/>
  <c r="J622"/>
  <c r="J684"/>
  <c r="I684"/>
  <c r="X684"/>
  <c r="R684"/>
  <c r="H684"/>
  <c r="F684"/>
  <c r="X664"/>
  <c r="R664"/>
  <c r="J664"/>
  <c r="I664"/>
  <c r="H664"/>
  <c r="F664"/>
  <c r="X648"/>
  <c r="R648"/>
  <c r="J648"/>
  <c r="I648"/>
  <c r="H648"/>
  <c r="F648"/>
  <c r="X632"/>
  <c r="R632"/>
  <c r="J632"/>
  <c r="I632"/>
  <c r="H632"/>
  <c r="F632"/>
  <c r="X616"/>
  <c r="R616"/>
  <c r="J616"/>
  <c r="I616"/>
  <c r="H616"/>
  <c r="F616"/>
  <c r="R600"/>
  <c r="J600"/>
  <c r="T600"/>
  <c r="I600"/>
  <c r="H600"/>
  <c r="F600"/>
  <c r="H562"/>
  <c r="F562"/>
  <c r="R562"/>
  <c r="J562"/>
  <c r="I562"/>
  <c r="F498"/>
  <c r="R498"/>
  <c r="H498"/>
  <c r="J498"/>
  <c r="I498"/>
  <c r="H554"/>
  <c r="F554"/>
  <c r="R554"/>
  <c r="J554"/>
  <c r="I554"/>
  <c r="I459"/>
  <c r="R459"/>
  <c r="J459"/>
  <c r="H459"/>
  <c r="F459"/>
  <c r="R457"/>
  <c r="J457"/>
  <c r="I457"/>
  <c r="H457"/>
  <c r="F457"/>
  <c r="R372"/>
  <c r="J372"/>
  <c r="H372"/>
  <c r="I372"/>
  <c r="F372"/>
  <c r="J121"/>
  <c r="H121"/>
  <c r="F121"/>
  <c r="R121"/>
  <c r="I121"/>
  <c r="A27" i="6"/>
  <c r="B53" i="4"/>
  <c r="A37" i="6"/>
  <c r="B65" i="4"/>
  <c r="A47" i="6"/>
  <c r="B71" i="4"/>
  <c r="A52" i="6"/>
  <c r="B59" i="4"/>
  <c r="A42" i="6"/>
  <c r="H2460" i="5"/>
  <c r="I2460"/>
  <c r="F2460"/>
  <c r="X2460"/>
  <c r="R2460"/>
  <c r="J2460"/>
  <c r="F42" i="6"/>
  <c r="H42"/>
  <c r="D42"/>
  <c r="H27"/>
  <c r="F68"/>
  <c r="F32"/>
  <c r="F52"/>
  <c r="H52"/>
  <c r="D52"/>
  <c r="F47"/>
  <c r="F37"/>
  <c r="H37"/>
  <c r="D37"/>
  <c r="F2320" i="5"/>
  <c r="X2320"/>
  <c r="J2320"/>
  <c r="R2320"/>
  <c r="I2320"/>
  <c r="H2320"/>
  <c r="I2297"/>
  <c r="J2297"/>
  <c r="H2297"/>
  <c r="F2297"/>
  <c r="X2297"/>
  <c r="R2297"/>
  <c r="R2165"/>
  <c r="J2165"/>
  <c r="I2165"/>
  <c r="H2165"/>
  <c r="X2165"/>
  <c r="F2165"/>
  <c r="F2071"/>
  <c r="X2071"/>
  <c r="R2071"/>
  <c r="J2071"/>
  <c r="I2071"/>
  <c r="H2071"/>
  <c r="R2057"/>
  <c r="J2057"/>
  <c r="H2057"/>
  <c r="F2057"/>
  <c r="X2057"/>
  <c r="I2057"/>
  <c r="R2085"/>
  <c r="J2085"/>
  <c r="I2085"/>
  <c r="H2085"/>
  <c r="F2085"/>
  <c r="X2085"/>
  <c r="R2039"/>
  <c r="J2039"/>
  <c r="I2039"/>
  <c r="H2039"/>
  <c r="F2039"/>
  <c r="X2039"/>
  <c r="R1819"/>
  <c r="I1819"/>
  <c r="X1819"/>
  <c r="J1819"/>
  <c r="H1819"/>
  <c r="F1819"/>
  <c r="I1838"/>
  <c r="F1838"/>
  <c r="H1838"/>
  <c r="X1838"/>
  <c r="R1838"/>
  <c r="J1838"/>
  <c r="H1772"/>
  <c r="F1772"/>
  <c r="X1772"/>
  <c r="R1772"/>
  <c r="J1772"/>
  <c r="I1772"/>
  <c r="R1700"/>
  <c r="J1700"/>
  <c r="I1700"/>
  <c r="H1700"/>
  <c r="F1700"/>
  <c r="X1700"/>
  <c r="R1724"/>
  <c r="J1724"/>
  <c r="I1724"/>
  <c r="H1724"/>
  <c r="F1724"/>
  <c r="X1724"/>
  <c r="I1588"/>
  <c r="H1588"/>
  <c r="F1588"/>
  <c r="R1588"/>
  <c r="J1588"/>
  <c r="X1588"/>
  <c r="I1556"/>
  <c r="H1556"/>
  <c r="F1556"/>
  <c r="R1556"/>
  <c r="J1556"/>
  <c r="X1556"/>
  <c r="R1345"/>
  <c r="F1345"/>
  <c r="X1345"/>
  <c r="I1345"/>
  <c r="H1345"/>
  <c r="J1345"/>
  <c r="F1367"/>
  <c r="R1367"/>
  <c r="I1367"/>
  <c r="H1367"/>
  <c r="J1367"/>
  <c r="X1367"/>
  <c r="J1470"/>
  <c r="H1470"/>
  <c r="F1470"/>
  <c r="X1470"/>
  <c r="I1470"/>
  <c r="R1470"/>
  <c r="H1397"/>
  <c r="X1397"/>
  <c r="F1397"/>
  <c r="R1397"/>
  <c r="J1397"/>
  <c r="I1397"/>
  <c r="I1324"/>
  <c r="H1324"/>
  <c r="R1324"/>
  <c r="J1324"/>
  <c r="F1324"/>
  <c r="X1324"/>
  <c r="H1069"/>
  <c r="F1069"/>
  <c r="X1069"/>
  <c r="R1069"/>
  <c r="I1069"/>
  <c r="J1069"/>
  <c r="H1005"/>
  <c r="F1005"/>
  <c r="X1005"/>
  <c r="R1005"/>
  <c r="J1005"/>
  <c r="I1005"/>
  <c r="H1097"/>
  <c r="F1097"/>
  <c r="X1097"/>
  <c r="R1097"/>
  <c r="J1097"/>
  <c r="I1097"/>
  <c r="J1014"/>
  <c r="I1014"/>
  <c r="H1014"/>
  <c r="X1014"/>
  <c r="R1014"/>
  <c r="F1014"/>
  <c r="J1126"/>
  <c r="I1126"/>
  <c r="H1126"/>
  <c r="X1126"/>
  <c r="R1126"/>
  <c r="F1126"/>
  <c r="J1110"/>
  <c r="I1110"/>
  <c r="H1110"/>
  <c r="X1110"/>
  <c r="R1110"/>
  <c r="F1110"/>
  <c r="F838"/>
  <c r="X838"/>
  <c r="R838"/>
  <c r="I838"/>
  <c r="J838"/>
  <c r="H838"/>
  <c r="R576"/>
  <c r="J576"/>
  <c r="F576"/>
  <c r="I576"/>
  <c r="H576"/>
  <c r="F462"/>
  <c r="R462"/>
  <c r="J462"/>
  <c r="I462"/>
  <c r="H462"/>
  <c r="H558"/>
  <c r="F558"/>
  <c r="R558"/>
  <c r="J558"/>
  <c r="I558"/>
  <c r="H546"/>
  <c r="F546"/>
  <c r="R546"/>
  <c r="I546"/>
  <c r="J546"/>
  <c r="F486"/>
  <c r="R486"/>
  <c r="J486"/>
  <c r="I486"/>
  <c r="H486"/>
  <c r="R431"/>
  <c r="J431"/>
  <c r="I431"/>
  <c r="H431"/>
  <c r="F431"/>
  <c r="R423"/>
  <c r="J423"/>
  <c r="I423"/>
  <c r="H423"/>
  <c r="F423"/>
  <c r="R367"/>
  <c r="I367"/>
  <c r="H367"/>
  <c r="F367"/>
  <c r="J367"/>
  <c r="R355"/>
  <c r="I355"/>
  <c r="H355"/>
  <c r="F355"/>
  <c r="J355"/>
  <c r="A15" i="6"/>
  <c r="B33" i="4"/>
  <c r="A20" i="6"/>
  <c r="F2403" i="5"/>
  <c r="X2403"/>
  <c r="H2403"/>
  <c r="R2403"/>
  <c r="J2403"/>
  <c r="I2403"/>
  <c r="J2437"/>
  <c r="R2437"/>
  <c r="I2437"/>
  <c r="X2437"/>
  <c r="H2437"/>
  <c r="F2437"/>
  <c r="H22" i="6"/>
  <c r="K68"/>
  <c r="F2482" i="5"/>
  <c r="X2482"/>
  <c r="R2482"/>
  <c r="J2482"/>
  <c r="I2482"/>
  <c r="H2482"/>
  <c r="J2441"/>
  <c r="I2441"/>
  <c r="H2441"/>
  <c r="R2441"/>
  <c r="F2441"/>
  <c r="X2441"/>
  <c r="J2359"/>
  <c r="H2359"/>
  <c r="F2359"/>
  <c r="X2359"/>
  <c r="R2359"/>
  <c r="I2359"/>
  <c r="R2413"/>
  <c r="J2413"/>
  <c r="I2413"/>
  <c r="H2413"/>
  <c r="F2413"/>
  <c r="X2413"/>
  <c r="R2425"/>
  <c r="J2425"/>
  <c r="I2425"/>
  <c r="H2425"/>
  <c r="F2425"/>
  <c r="X2425"/>
  <c r="I2408"/>
  <c r="H2408"/>
  <c r="F2408"/>
  <c r="X2408"/>
  <c r="R2408"/>
  <c r="J2408"/>
  <c r="J2329"/>
  <c r="I2329"/>
  <c r="H2329"/>
  <c r="F2329"/>
  <c r="R2329"/>
  <c r="X2329"/>
  <c r="J2333"/>
  <c r="I2333"/>
  <c r="H2333"/>
  <c r="X2333"/>
  <c r="R2333"/>
  <c r="F2333"/>
  <c r="I2293"/>
  <c r="H2293"/>
  <c r="R2293"/>
  <c r="J2293"/>
  <c r="F2293"/>
  <c r="X2293"/>
  <c r="H2243"/>
  <c r="F2243"/>
  <c r="X2243"/>
  <c r="R2243"/>
  <c r="J2243"/>
  <c r="I2243"/>
  <c r="J2205"/>
  <c r="X2205"/>
  <c r="R2205"/>
  <c r="I2205"/>
  <c r="H2205"/>
  <c r="F2205"/>
  <c r="X2295"/>
  <c r="R2295"/>
  <c r="I2295"/>
  <c r="J2295"/>
  <c r="H2295"/>
  <c r="F2295"/>
  <c r="I2301"/>
  <c r="H2301"/>
  <c r="R2301"/>
  <c r="J2301"/>
  <c r="X2301"/>
  <c r="F2301"/>
  <c r="H2231"/>
  <c r="F2231"/>
  <c r="X2231"/>
  <c r="R2231"/>
  <c r="J2231"/>
  <c r="I2231"/>
  <c r="H2239"/>
  <c r="F2239"/>
  <c r="X2239"/>
  <c r="R2239"/>
  <c r="J2239"/>
  <c r="I2239"/>
  <c r="R2137"/>
  <c r="J2137"/>
  <c r="I2137"/>
  <c r="H2137"/>
  <c r="X2137"/>
  <c r="F2137"/>
  <c r="J2121"/>
  <c r="I2121"/>
  <c r="H2121"/>
  <c r="X2121"/>
  <c r="R2121"/>
  <c r="F2121"/>
  <c r="F2107"/>
  <c r="X2107"/>
  <c r="I2107"/>
  <c r="H2107"/>
  <c r="R2107"/>
  <c r="J2107"/>
  <c r="F2091"/>
  <c r="X2091"/>
  <c r="I2091"/>
  <c r="H2091"/>
  <c r="R2091"/>
  <c r="J2091"/>
  <c r="J2232"/>
  <c r="I2232"/>
  <c r="H2232"/>
  <c r="X2232"/>
  <c r="R2232"/>
  <c r="F2232"/>
  <c r="X2275"/>
  <c r="J2275"/>
  <c r="I2275"/>
  <c r="H2275"/>
  <c r="F2275"/>
  <c r="R2275"/>
  <c r="I2068"/>
  <c r="H2068"/>
  <c r="F2068"/>
  <c r="X2068"/>
  <c r="R2068"/>
  <c r="J2068"/>
  <c r="R2049"/>
  <c r="J2049"/>
  <c r="H2049"/>
  <c r="F2049"/>
  <c r="X2049"/>
  <c r="I2049"/>
  <c r="F1861"/>
  <c r="X1861"/>
  <c r="R1861"/>
  <c r="J1861"/>
  <c r="H1861"/>
  <c r="I1861"/>
  <c r="R2027"/>
  <c r="J2027"/>
  <c r="I2027"/>
  <c r="H2027"/>
  <c r="F2027"/>
  <c r="X2027"/>
  <c r="I1854"/>
  <c r="H1854"/>
  <c r="F1854"/>
  <c r="R1854"/>
  <c r="J1854"/>
  <c r="X1854"/>
  <c r="R2007"/>
  <c r="J2007"/>
  <c r="I2007"/>
  <c r="H2007"/>
  <c r="F2007"/>
  <c r="X2007"/>
  <c r="R1987"/>
  <c r="J1987"/>
  <c r="I1987"/>
  <c r="H1987"/>
  <c r="F1987"/>
  <c r="X1987"/>
  <c r="R1863"/>
  <c r="J1863"/>
  <c r="I1863"/>
  <c r="H1863"/>
  <c r="F1863"/>
  <c r="X1863"/>
  <c r="R1867"/>
  <c r="J1867"/>
  <c r="I1867"/>
  <c r="H1867"/>
  <c r="F1867"/>
  <c r="X1867"/>
  <c r="R1851"/>
  <c r="J1851"/>
  <c r="I1851"/>
  <c r="H1851"/>
  <c r="F1851"/>
  <c r="X1851"/>
  <c r="H1792"/>
  <c r="F1792"/>
  <c r="X1792"/>
  <c r="R1792"/>
  <c r="J1792"/>
  <c r="I1792"/>
  <c r="X1828"/>
  <c r="R1828"/>
  <c r="H1828"/>
  <c r="F1828"/>
  <c r="J1828"/>
  <c r="I1828"/>
  <c r="R1730"/>
  <c r="H1730"/>
  <c r="F1730"/>
  <c r="X1730"/>
  <c r="J1730"/>
  <c r="I1730"/>
  <c r="I1715"/>
  <c r="H1715"/>
  <c r="F1715"/>
  <c r="X1715"/>
  <c r="R1715"/>
  <c r="J1715"/>
  <c r="I1699"/>
  <c r="H1699"/>
  <c r="F1699"/>
  <c r="X1699"/>
  <c r="R1699"/>
  <c r="J1699"/>
  <c r="I1683"/>
  <c r="H1683"/>
  <c r="F1683"/>
  <c r="X1683"/>
  <c r="J1683"/>
  <c r="R1683"/>
  <c r="I1667"/>
  <c r="H1667"/>
  <c r="F1667"/>
  <c r="X1667"/>
  <c r="R1667"/>
  <c r="J1667"/>
  <c r="I1651"/>
  <c r="H1651"/>
  <c r="F1651"/>
  <c r="X1651"/>
  <c r="J1651"/>
  <c r="R1651"/>
  <c r="I1635"/>
  <c r="H1635"/>
  <c r="F1635"/>
  <c r="X1635"/>
  <c r="R1635"/>
  <c r="J1635"/>
  <c r="F1619"/>
  <c r="X1619"/>
  <c r="R1619"/>
  <c r="J1619"/>
  <c r="I1619"/>
  <c r="H1619"/>
  <c r="F1603"/>
  <c r="X1603"/>
  <c r="R1603"/>
  <c r="J1603"/>
  <c r="I1603"/>
  <c r="H1603"/>
  <c r="F1587"/>
  <c r="X1587"/>
  <c r="R1587"/>
  <c r="J1587"/>
  <c r="I1587"/>
  <c r="H1587"/>
  <c r="F1571"/>
  <c r="X1571"/>
  <c r="R1571"/>
  <c r="J1571"/>
  <c r="I1571"/>
  <c r="H1571"/>
  <c r="F1555"/>
  <c r="X1555"/>
  <c r="R1555"/>
  <c r="J1555"/>
  <c r="I1555"/>
  <c r="H1555"/>
  <c r="R1928"/>
  <c r="J1928"/>
  <c r="I1928"/>
  <c r="H1928"/>
  <c r="F1928"/>
  <c r="X1928"/>
  <c r="H1756"/>
  <c r="F1756"/>
  <c r="X1756"/>
  <c r="R1756"/>
  <c r="J1756"/>
  <c r="I1756"/>
  <c r="X1836"/>
  <c r="R1836"/>
  <c r="J1836"/>
  <c r="I1836"/>
  <c r="H1836"/>
  <c r="F1836"/>
  <c r="R1704"/>
  <c r="J1704"/>
  <c r="I1704"/>
  <c r="H1704"/>
  <c r="F1704"/>
  <c r="X1704"/>
  <c r="R1632"/>
  <c r="J1632"/>
  <c r="I1632"/>
  <c r="H1632"/>
  <c r="F1632"/>
  <c r="X1632"/>
  <c r="X1832"/>
  <c r="R1832"/>
  <c r="J1832"/>
  <c r="I1832"/>
  <c r="H1832"/>
  <c r="F1832"/>
  <c r="R1720"/>
  <c r="J1720"/>
  <c r="I1720"/>
  <c r="H1720"/>
  <c r="F1720"/>
  <c r="X1720"/>
  <c r="X1829"/>
  <c r="R1829"/>
  <c r="J1829"/>
  <c r="I1829"/>
  <c r="H1829"/>
  <c r="F1829"/>
  <c r="I1544"/>
  <c r="H1544"/>
  <c r="F1544"/>
  <c r="R1544"/>
  <c r="J1544"/>
  <c r="X1544"/>
  <c r="I1807"/>
  <c r="R1807"/>
  <c r="J1807"/>
  <c r="H1807"/>
  <c r="F1807"/>
  <c r="X1807"/>
  <c r="J1426"/>
  <c r="I1426"/>
  <c r="H1426"/>
  <c r="R1426"/>
  <c r="X1426"/>
  <c r="F1426"/>
  <c r="I1616"/>
  <c r="H1616"/>
  <c r="F1616"/>
  <c r="R1616"/>
  <c r="J1616"/>
  <c r="X1616"/>
  <c r="I1584"/>
  <c r="H1584"/>
  <c r="F1584"/>
  <c r="R1584"/>
  <c r="J1584"/>
  <c r="X1584"/>
  <c r="I1552"/>
  <c r="H1552"/>
  <c r="F1552"/>
  <c r="R1552"/>
  <c r="J1552"/>
  <c r="X1552"/>
  <c r="R1530"/>
  <c r="J1530"/>
  <c r="H1530"/>
  <c r="I1530"/>
  <c r="F1530"/>
  <c r="X1530"/>
  <c r="H1437"/>
  <c r="F1437"/>
  <c r="X1437"/>
  <c r="I1437"/>
  <c r="J1437"/>
  <c r="R1437"/>
  <c r="R1502"/>
  <c r="J1502"/>
  <c r="H1502"/>
  <c r="F1502"/>
  <c r="X1502"/>
  <c r="I1502"/>
  <c r="I1340"/>
  <c r="X1340"/>
  <c r="F1340"/>
  <c r="R1340"/>
  <c r="J1340"/>
  <c r="H1340"/>
  <c r="H1220"/>
  <c r="X1220"/>
  <c r="J1220"/>
  <c r="R1220"/>
  <c r="I1220"/>
  <c r="F1220"/>
  <c r="R1613"/>
  <c r="J1613"/>
  <c r="I1613"/>
  <c r="H1613"/>
  <c r="F1613"/>
  <c r="X1613"/>
  <c r="H1244"/>
  <c r="I1244"/>
  <c r="F1244"/>
  <c r="X1244"/>
  <c r="R1244"/>
  <c r="J1244"/>
  <c r="H1457"/>
  <c r="F1457"/>
  <c r="X1457"/>
  <c r="J1457"/>
  <c r="I1457"/>
  <c r="R1457"/>
  <c r="X1747"/>
  <c r="R1747"/>
  <c r="I1747"/>
  <c r="J1747"/>
  <c r="H1747"/>
  <c r="F1747"/>
  <c r="H1248"/>
  <c r="R1248"/>
  <c r="J1248"/>
  <c r="I1248"/>
  <c r="X1248"/>
  <c r="F1248"/>
  <c r="R1565"/>
  <c r="J1565"/>
  <c r="I1565"/>
  <c r="H1565"/>
  <c r="F1565"/>
  <c r="X1565"/>
  <c r="H1057"/>
  <c r="F1057"/>
  <c r="X1057"/>
  <c r="R1057"/>
  <c r="I1057"/>
  <c r="J1057"/>
  <c r="I1312"/>
  <c r="H1312"/>
  <c r="R1312"/>
  <c r="J1312"/>
  <c r="F1312"/>
  <c r="X1312"/>
  <c r="I1280"/>
  <c r="H1280"/>
  <c r="R1280"/>
  <c r="J1280"/>
  <c r="F1280"/>
  <c r="X1280"/>
  <c r="I1481"/>
  <c r="H1481"/>
  <c r="F1481"/>
  <c r="X1481"/>
  <c r="J1481"/>
  <c r="R1481"/>
  <c r="J1177"/>
  <c r="I1177"/>
  <c r="R1177"/>
  <c r="H1177"/>
  <c r="X1177"/>
  <c r="F1177"/>
  <c r="H993"/>
  <c r="F993"/>
  <c r="X993"/>
  <c r="R993"/>
  <c r="J993"/>
  <c r="I993"/>
  <c r="F949"/>
  <c r="X949"/>
  <c r="R949"/>
  <c r="J949"/>
  <c r="I949"/>
  <c r="H949"/>
  <c r="F973"/>
  <c r="X973"/>
  <c r="R973"/>
  <c r="J973"/>
  <c r="I973"/>
  <c r="H973"/>
  <c r="H1017"/>
  <c r="F1017"/>
  <c r="X1017"/>
  <c r="R1017"/>
  <c r="J1017"/>
  <c r="I1017"/>
  <c r="X925"/>
  <c r="R925"/>
  <c r="J925"/>
  <c r="I925"/>
  <c r="F925"/>
  <c r="H925"/>
  <c r="X889"/>
  <c r="R889"/>
  <c r="I889"/>
  <c r="H889"/>
  <c r="F889"/>
  <c r="J889"/>
  <c r="R844"/>
  <c r="J844"/>
  <c r="I844"/>
  <c r="X844"/>
  <c r="H844"/>
  <c r="F844"/>
  <c r="R836"/>
  <c r="J836"/>
  <c r="I836"/>
  <c r="X836"/>
  <c r="H836"/>
  <c r="F836"/>
  <c r="F842"/>
  <c r="X842"/>
  <c r="R842"/>
  <c r="I842"/>
  <c r="J842"/>
  <c r="H842"/>
  <c r="R967"/>
  <c r="J967"/>
  <c r="I967"/>
  <c r="X967"/>
  <c r="H967"/>
  <c r="F967"/>
  <c r="J808"/>
  <c r="R808"/>
  <c r="I808"/>
  <c r="H808"/>
  <c r="F808"/>
  <c r="X808"/>
  <c r="R915"/>
  <c r="I915"/>
  <c r="J915"/>
  <c r="H915"/>
  <c r="X915"/>
  <c r="F915"/>
  <c r="J1094"/>
  <c r="I1094"/>
  <c r="H1094"/>
  <c r="X1094"/>
  <c r="R1094"/>
  <c r="F1094"/>
  <c r="F830"/>
  <c r="X830"/>
  <c r="R830"/>
  <c r="I830"/>
  <c r="J830"/>
  <c r="H830"/>
  <c r="I670"/>
  <c r="H670"/>
  <c r="F670"/>
  <c r="X670"/>
  <c r="R670"/>
  <c r="J670"/>
  <c r="I638"/>
  <c r="H638"/>
  <c r="F638"/>
  <c r="X638"/>
  <c r="R638"/>
  <c r="J638"/>
  <c r="I606"/>
  <c r="H606"/>
  <c r="F606"/>
  <c r="R606"/>
  <c r="J606"/>
  <c r="X668"/>
  <c r="R668"/>
  <c r="J668"/>
  <c r="I668"/>
  <c r="H668"/>
  <c r="F668"/>
  <c r="X660"/>
  <c r="R660"/>
  <c r="J660"/>
  <c r="I660"/>
  <c r="H660"/>
  <c r="F660"/>
  <c r="X652"/>
  <c r="R652"/>
  <c r="J652"/>
  <c r="I652"/>
  <c r="H652"/>
  <c r="F652"/>
  <c r="X644"/>
  <c r="R644"/>
  <c r="J644"/>
  <c r="I644"/>
  <c r="H644"/>
  <c r="F644"/>
  <c r="X636"/>
  <c r="R636"/>
  <c r="J636"/>
  <c r="I636"/>
  <c r="H636"/>
  <c r="F636"/>
  <c r="X628"/>
  <c r="R628"/>
  <c r="J628"/>
  <c r="I628"/>
  <c r="H628"/>
  <c r="F628"/>
  <c r="X620"/>
  <c r="R620"/>
  <c r="J620"/>
  <c r="I620"/>
  <c r="H620"/>
  <c r="F620"/>
  <c r="X612"/>
  <c r="R612"/>
  <c r="J612"/>
  <c r="I612"/>
  <c r="H612"/>
  <c r="F612"/>
  <c r="R604"/>
  <c r="J604"/>
  <c r="T604"/>
  <c r="I604"/>
  <c r="H604"/>
  <c r="F604"/>
  <c r="R596"/>
  <c r="J596"/>
  <c r="T596"/>
  <c r="I596"/>
  <c r="H596"/>
  <c r="F596"/>
  <c r="F510"/>
  <c r="R510"/>
  <c r="J510"/>
  <c r="I510"/>
  <c r="H510"/>
  <c r="J551"/>
  <c r="I551"/>
  <c r="H551"/>
  <c r="R551"/>
  <c r="F551"/>
  <c r="H578"/>
  <c r="F578"/>
  <c r="R578"/>
  <c r="J578"/>
  <c r="I578"/>
  <c r="F502"/>
  <c r="R502"/>
  <c r="J502"/>
  <c r="I502"/>
  <c r="H502"/>
  <c r="I594"/>
  <c r="H594"/>
  <c r="F594"/>
  <c r="R594"/>
  <c r="J594"/>
  <c r="T594"/>
  <c r="R351"/>
  <c r="I351"/>
  <c r="H351"/>
  <c r="F351"/>
  <c r="J351"/>
  <c r="J313"/>
  <c r="R313"/>
  <c r="H313"/>
  <c r="F313"/>
  <c r="I313"/>
  <c r="J169"/>
  <c r="H169"/>
  <c r="F169"/>
  <c r="I169"/>
  <c r="R169"/>
  <c r="J157"/>
  <c r="H157"/>
  <c r="F157"/>
  <c r="R157"/>
  <c r="I157"/>
  <c r="J177"/>
  <c r="H177"/>
  <c r="F177"/>
  <c r="R177"/>
  <c r="I177"/>
  <c r="J197"/>
  <c r="H197"/>
  <c r="F197"/>
  <c r="R197"/>
  <c r="I197"/>
  <c r="J153"/>
  <c r="H153"/>
  <c r="F153"/>
  <c r="R153"/>
  <c r="I153"/>
  <c r="J305"/>
  <c r="R305"/>
  <c r="H305"/>
  <c r="F305"/>
  <c r="I305"/>
  <c r="J97"/>
  <c r="H97"/>
  <c r="F97"/>
  <c r="R97"/>
  <c r="I97"/>
  <c r="J309"/>
  <c r="F309"/>
  <c r="R309"/>
  <c r="I309"/>
  <c r="H309"/>
  <c r="J185"/>
  <c r="H185"/>
  <c r="F185"/>
  <c r="R185"/>
  <c r="I185"/>
  <c r="C16" i="6"/>
  <c r="K67"/>
  <c r="D16"/>
  <c r="R2429" i="5"/>
  <c r="J2429"/>
  <c r="I2429"/>
  <c r="H2429"/>
  <c r="F2429"/>
  <c r="X2429"/>
  <c r="I2420"/>
  <c r="H2420"/>
  <c r="F2420"/>
  <c r="X2420"/>
  <c r="R2420"/>
  <c r="J2420"/>
  <c r="J2213"/>
  <c r="X2213"/>
  <c r="R2213"/>
  <c r="I2213"/>
  <c r="H2213"/>
  <c r="F2213"/>
  <c r="I2156"/>
  <c r="H2156"/>
  <c r="F2156"/>
  <c r="J2156"/>
  <c r="X2156"/>
  <c r="R2156"/>
  <c r="I2140"/>
  <c r="H2140"/>
  <c r="F2140"/>
  <c r="R2140"/>
  <c r="J2140"/>
  <c r="X2140"/>
  <c r="X1952"/>
  <c r="R1952"/>
  <c r="J1952"/>
  <c r="I1952"/>
  <c r="H1952"/>
  <c r="F1952"/>
  <c r="R1948"/>
  <c r="J1948"/>
  <c r="I1948"/>
  <c r="H1948"/>
  <c r="F1948"/>
  <c r="X1948"/>
  <c r="F1806"/>
  <c r="X1806"/>
  <c r="R1806"/>
  <c r="J1806"/>
  <c r="I1806"/>
  <c r="H1806"/>
  <c r="H1804"/>
  <c r="F1804"/>
  <c r="X1804"/>
  <c r="R1804"/>
  <c r="J1804"/>
  <c r="I1804"/>
  <c r="I1733"/>
  <c r="R1733"/>
  <c r="J1733"/>
  <c r="H1733"/>
  <c r="F1733"/>
  <c r="X1733"/>
  <c r="R1712"/>
  <c r="J1712"/>
  <c r="I1712"/>
  <c r="H1712"/>
  <c r="F1712"/>
  <c r="X1712"/>
  <c r="H2452"/>
  <c r="I2452"/>
  <c r="F2452"/>
  <c r="X2452"/>
  <c r="R2452"/>
  <c r="J2452"/>
  <c r="I1620"/>
  <c r="H1620"/>
  <c r="F1620"/>
  <c r="R1620"/>
  <c r="J1620"/>
  <c r="X1620"/>
  <c r="I1513"/>
  <c r="H1513"/>
  <c r="F1513"/>
  <c r="X1513"/>
  <c r="J1513"/>
  <c r="R1513"/>
  <c r="F1387"/>
  <c r="R1387"/>
  <c r="X1387"/>
  <c r="J1387"/>
  <c r="I1387"/>
  <c r="H1387"/>
  <c r="H1401"/>
  <c r="X1401"/>
  <c r="R1401"/>
  <c r="J1401"/>
  <c r="I1401"/>
  <c r="F1401"/>
  <c r="F1351"/>
  <c r="R1351"/>
  <c r="I1351"/>
  <c r="H1351"/>
  <c r="X1351"/>
  <c r="J1351"/>
  <c r="H1180"/>
  <c r="I1180"/>
  <c r="F1180"/>
  <c r="X1180"/>
  <c r="R1180"/>
  <c r="J1180"/>
  <c r="I1260"/>
  <c r="H1260"/>
  <c r="R1260"/>
  <c r="J1260"/>
  <c r="F1260"/>
  <c r="X1260"/>
  <c r="F1251"/>
  <c r="X1251"/>
  <c r="R1251"/>
  <c r="J1251"/>
  <c r="I1251"/>
  <c r="H1251"/>
  <c r="H1033"/>
  <c r="F1033"/>
  <c r="X1033"/>
  <c r="R1033"/>
  <c r="J1033"/>
  <c r="I1033"/>
  <c r="H1164"/>
  <c r="R1164"/>
  <c r="J1164"/>
  <c r="F1164"/>
  <c r="I1164"/>
  <c r="X1164"/>
  <c r="X920"/>
  <c r="R920"/>
  <c r="I920"/>
  <c r="J920"/>
  <c r="H920"/>
  <c r="F920"/>
  <c r="R851"/>
  <c r="I851"/>
  <c r="J851"/>
  <c r="H851"/>
  <c r="X851"/>
  <c r="F851"/>
  <c r="I610"/>
  <c r="H610"/>
  <c r="F610"/>
  <c r="X610"/>
  <c r="R610"/>
  <c r="J610"/>
  <c r="F494"/>
  <c r="R494"/>
  <c r="J494"/>
  <c r="I494"/>
  <c r="H494"/>
  <c r="R455"/>
  <c r="J455"/>
  <c r="I455"/>
  <c r="H455"/>
  <c r="F455"/>
  <c r="R447"/>
  <c r="J447"/>
  <c r="I447"/>
  <c r="H447"/>
  <c r="F447"/>
  <c r="R415"/>
  <c r="J415"/>
  <c r="I415"/>
  <c r="H415"/>
  <c r="F415"/>
  <c r="R403"/>
  <c r="J403"/>
  <c r="I403"/>
  <c r="H403"/>
  <c r="F403"/>
  <c r="J145"/>
  <c r="H145"/>
  <c r="F145"/>
  <c r="R145"/>
  <c r="I145"/>
  <c r="A26" i="6"/>
  <c r="B70" i="4"/>
  <c r="A51" i="6"/>
  <c r="B52" i="4"/>
  <c r="A36" i="6"/>
  <c r="B58" i="4"/>
  <c r="A41" i="6"/>
  <c r="B64" i="4"/>
  <c r="A46" i="6"/>
  <c r="A14"/>
  <c r="B32" i="4"/>
  <c r="A19" i="6"/>
  <c r="D15"/>
  <c r="C15"/>
  <c r="K66"/>
  <c r="H2468" i="5"/>
  <c r="I2468"/>
  <c r="F2468"/>
  <c r="X2468"/>
  <c r="R2468"/>
  <c r="J2468"/>
  <c r="H2483"/>
  <c r="I2483"/>
  <c r="F2483"/>
  <c r="R2483"/>
  <c r="J2483"/>
  <c r="X2483"/>
  <c r="F2399"/>
  <c r="X2399"/>
  <c r="I2399"/>
  <c r="H2399"/>
  <c r="R2399"/>
  <c r="J2399"/>
  <c r="H2475"/>
  <c r="I2475"/>
  <c r="F2475"/>
  <c r="R2475"/>
  <c r="J2475"/>
  <c r="X2475"/>
  <c r="H2487"/>
  <c r="F2487"/>
  <c r="I2487"/>
  <c r="X2487"/>
  <c r="R2487"/>
  <c r="J2487"/>
  <c r="H2340"/>
  <c r="F2340"/>
  <c r="X2340"/>
  <c r="R2340"/>
  <c r="J2340"/>
  <c r="I2340"/>
  <c r="H2332"/>
  <c r="F2332"/>
  <c r="X2332"/>
  <c r="R2332"/>
  <c r="I2332"/>
  <c r="J2332"/>
  <c r="J2325"/>
  <c r="I2325"/>
  <c r="H2325"/>
  <c r="X2325"/>
  <c r="R2325"/>
  <c r="F2325"/>
  <c r="I2280"/>
  <c r="R2280"/>
  <c r="J2280"/>
  <c r="H2280"/>
  <c r="F2280"/>
  <c r="X2280"/>
  <c r="H2247"/>
  <c r="F2247"/>
  <c r="X2247"/>
  <c r="R2247"/>
  <c r="I2247"/>
  <c r="J2247"/>
  <c r="I2164"/>
  <c r="H2164"/>
  <c r="F2164"/>
  <c r="R2164"/>
  <c r="J2164"/>
  <c r="X2164"/>
  <c r="F2055"/>
  <c r="X2055"/>
  <c r="R2055"/>
  <c r="J2055"/>
  <c r="I2055"/>
  <c r="H2055"/>
  <c r="H2208"/>
  <c r="X2208"/>
  <c r="R2208"/>
  <c r="J2208"/>
  <c r="I2208"/>
  <c r="F2208"/>
  <c r="J2117"/>
  <c r="I2117"/>
  <c r="H2117"/>
  <c r="R2117"/>
  <c r="F2117"/>
  <c r="X2117"/>
  <c r="I2092"/>
  <c r="H2092"/>
  <c r="F2092"/>
  <c r="R2092"/>
  <c r="J2092"/>
  <c r="X2092"/>
  <c r="I2172"/>
  <c r="H2172"/>
  <c r="F2172"/>
  <c r="R2172"/>
  <c r="J2172"/>
  <c r="X2172"/>
  <c r="I1943"/>
  <c r="H1943"/>
  <c r="F1943"/>
  <c r="X1943"/>
  <c r="R1943"/>
  <c r="J1943"/>
  <c r="F1857"/>
  <c r="X1857"/>
  <c r="R1857"/>
  <c r="J1857"/>
  <c r="I1857"/>
  <c r="H1857"/>
  <c r="I1850"/>
  <c r="H1850"/>
  <c r="F1850"/>
  <c r="R1850"/>
  <c r="J1850"/>
  <c r="X1850"/>
  <c r="I1927"/>
  <c r="H1927"/>
  <c r="F1927"/>
  <c r="R1927"/>
  <c r="J1927"/>
  <c r="X1927"/>
  <c r="I1915"/>
  <c r="H1915"/>
  <c r="F1915"/>
  <c r="R1915"/>
  <c r="J1915"/>
  <c r="X1915"/>
  <c r="R1831"/>
  <c r="I1831"/>
  <c r="F1831"/>
  <c r="X1831"/>
  <c r="J1831"/>
  <c r="H1831"/>
  <c r="H1788"/>
  <c r="F1788"/>
  <c r="X1788"/>
  <c r="R1788"/>
  <c r="J1788"/>
  <c r="I1788"/>
  <c r="I1811"/>
  <c r="H1811"/>
  <c r="F1811"/>
  <c r="X1811"/>
  <c r="J1811"/>
  <c r="R1811"/>
  <c r="R1979"/>
  <c r="J1979"/>
  <c r="I1979"/>
  <c r="H1979"/>
  <c r="F1979"/>
  <c r="X1979"/>
  <c r="R1999"/>
  <c r="J1999"/>
  <c r="I1999"/>
  <c r="H1999"/>
  <c r="F1999"/>
  <c r="X1999"/>
  <c r="X1743"/>
  <c r="I1743"/>
  <c r="R1743"/>
  <c r="J1743"/>
  <c r="H1743"/>
  <c r="F1743"/>
  <c r="R2011"/>
  <c r="J2011"/>
  <c r="I2011"/>
  <c r="H2011"/>
  <c r="F2011"/>
  <c r="X2011"/>
  <c r="R1636"/>
  <c r="J1636"/>
  <c r="I1636"/>
  <c r="H1636"/>
  <c r="F1636"/>
  <c r="X1636"/>
  <c r="R1855"/>
  <c r="J1855"/>
  <c r="I1855"/>
  <c r="H1855"/>
  <c r="F1855"/>
  <c r="X1855"/>
  <c r="R1728"/>
  <c r="J1728"/>
  <c r="I1728"/>
  <c r="H1728"/>
  <c r="F1728"/>
  <c r="X1728"/>
  <c r="J1414"/>
  <c r="I1414"/>
  <c r="R1414"/>
  <c r="H1414"/>
  <c r="F1414"/>
  <c r="X1414"/>
  <c r="X1731"/>
  <c r="R1731"/>
  <c r="J1731"/>
  <c r="I1731"/>
  <c r="H1731"/>
  <c r="F1731"/>
  <c r="J1434"/>
  <c r="I1434"/>
  <c r="H1434"/>
  <c r="F1434"/>
  <c r="X1434"/>
  <c r="R1434"/>
  <c r="I1604"/>
  <c r="H1604"/>
  <c r="F1604"/>
  <c r="R1604"/>
  <c r="J1604"/>
  <c r="X1604"/>
  <c r="I1572"/>
  <c r="H1572"/>
  <c r="F1572"/>
  <c r="R1572"/>
  <c r="J1572"/>
  <c r="X1572"/>
  <c r="F1355"/>
  <c r="R1355"/>
  <c r="X1355"/>
  <c r="J1355"/>
  <c r="H1355"/>
  <c r="I1355"/>
  <c r="R1337"/>
  <c r="F1337"/>
  <c r="X1337"/>
  <c r="H1337"/>
  <c r="J1337"/>
  <c r="I1337"/>
  <c r="I1497"/>
  <c r="H1497"/>
  <c r="F1497"/>
  <c r="X1497"/>
  <c r="J1497"/>
  <c r="R1497"/>
  <c r="F1359"/>
  <c r="R1359"/>
  <c r="I1359"/>
  <c r="H1359"/>
  <c r="X1359"/>
  <c r="J1359"/>
  <c r="F1379"/>
  <c r="R1379"/>
  <c r="J1379"/>
  <c r="I1379"/>
  <c r="X1379"/>
  <c r="H1379"/>
  <c r="H1188"/>
  <c r="X1188"/>
  <c r="J1188"/>
  <c r="F1188"/>
  <c r="I1188"/>
  <c r="R1188"/>
  <c r="J1438"/>
  <c r="H1438"/>
  <c r="F1438"/>
  <c r="X1438"/>
  <c r="R1438"/>
  <c r="I1438"/>
  <c r="R1138"/>
  <c r="H1138"/>
  <c r="F1138"/>
  <c r="X1138"/>
  <c r="I1138"/>
  <c r="J1138"/>
  <c r="R1385"/>
  <c r="J1385"/>
  <c r="I1385"/>
  <c r="H1385"/>
  <c r="F1385"/>
  <c r="X1385"/>
  <c r="I1308"/>
  <c r="H1308"/>
  <c r="R1308"/>
  <c r="J1308"/>
  <c r="F1308"/>
  <c r="X1308"/>
  <c r="I1276"/>
  <c r="H1276"/>
  <c r="R1276"/>
  <c r="J1276"/>
  <c r="F1276"/>
  <c r="X1276"/>
  <c r="H981"/>
  <c r="F981"/>
  <c r="X981"/>
  <c r="R981"/>
  <c r="J981"/>
  <c r="I981"/>
  <c r="R1597"/>
  <c r="J1597"/>
  <c r="I1597"/>
  <c r="H1597"/>
  <c r="F1597"/>
  <c r="X1597"/>
  <c r="F1167"/>
  <c r="X1167"/>
  <c r="J1167"/>
  <c r="I1167"/>
  <c r="H1167"/>
  <c r="R1167"/>
  <c r="H1101"/>
  <c r="F1101"/>
  <c r="X1101"/>
  <c r="R1101"/>
  <c r="I1101"/>
  <c r="J1101"/>
  <c r="H1037"/>
  <c r="F1037"/>
  <c r="X1037"/>
  <c r="R1037"/>
  <c r="I1037"/>
  <c r="J1037"/>
  <c r="F1255"/>
  <c r="X1255"/>
  <c r="R1255"/>
  <c r="J1255"/>
  <c r="I1255"/>
  <c r="H1255"/>
  <c r="H1065"/>
  <c r="F1065"/>
  <c r="X1065"/>
  <c r="R1065"/>
  <c r="J1065"/>
  <c r="I1065"/>
  <c r="J1002"/>
  <c r="I1002"/>
  <c r="H1002"/>
  <c r="X1002"/>
  <c r="F1002"/>
  <c r="R1002"/>
  <c r="X944"/>
  <c r="R944"/>
  <c r="I944"/>
  <c r="J944"/>
  <c r="H944"/>
  <c r="F944"/>
  <c r="J1185"/>
  <c r="I1185"/>
  <c r="H1185"/>
  <c r="F1185"/>
  <c r="X1185"/>
  <c r="R1185"/>
  <c r="I1141"/>
  <c r="R1141"/>
  <c r="J1141"/>
  <c r="H1141"/>
  <c r="F1141"/>
  <c r="X1141"/>
  <c r="R895"/>
  <c r="I895"/>
  <c r="H895"/>
  <c r="F895"/>
  <c r="X895"/>
  <c r="J895"/>
  <c r="X900"/>
  <c r="R900"/>
  <c r="I900"/>
  <c r="J900"/>
  <c r="H900"/>
  <c r="F900"/>
  <c r="R883"/>
  <c r="I883"/>
  <c r="J883"/>
  <c r="H883"/>
  <c r="X883"/>
  <c r="F883"/>
  <c r="I658"/>
  <c r="H658"/>
  <c r="F658"/>
  <c r="X658"/>
  <c r="R658"/>
  <c r="J658"/>
  <c r="I626"/>
  <c r="H626"/>
  <c r="F626"/>
  <c r="X626"/>
  <c r="R626"/>
  <c r="J626"/>
  <c r="R584"/>
  <c r="J584"/>
  <c r="F584"/>
  <c r="H584"/>
  <c r="I584"/>
  <c r="R568"/>
  <c r="J568"/>
  <c r="F568"/>
  <c r="I568"/>
  <c r="H568"/>
  <c r="H586"/>
  <c r="F586"/>
  <c r="R586"/>
  <c r="J586"/>
  <c r="I586"/>
  <c r="F482"/>
  <c r="R482"/>
  <c r="H482"/>
  <c r="J482"/>
  <c r="I482"/>
  <c r="H550"/>
  <c r="F550"/>
  <c r="R550"/>
  <c r="J550"/>
  <c r="I550"/>
  <c r="R451"/>
  <c r="J451"/>
  <c r="I451"/>
  <c r="H451"/>
  <c r="F451"/>
  <c r="R443"/>
  <c r="J443"/>
  <c r="I443"/>
  <c r="H443"/>
  <c r="F443"/>
  <c r="R435"/>
  <c r="J435"/>
  <c r="I435"/>
  <c r="H435"/>
  <c r="F435"/>
  <c r="R427"/>
  <c r="J427"/>
  <c r="I427"/>
  <c r="H427"/>
  <c r="F427"/>
  <c r="R419"/>
  <c r="J419"/>
  <c r="I419"/>
  <c r="H419"/>
  <c r="F419"/>
  <c r="R411"/>
  <c r="J411"/>
  <c r="I411"/>
  <c r="H411"/>
  <c r="F411"/>
  <c r="J161"/>
  <c r="H161"/>
  <c r="F161"/>
  <c r="R161"/>
  <c r="I161"/>
  <c r="R336"/>
  <c r="H336"/>
  <c r="F336"/>
  <c r="J336"/>
  <c r="I336"/>
  <c r="J149"/>
  <c r="H149"/>
  <c r="F149"/>
  <c r="R149"/>
  <c r="I149"/>
  <c r="J209"/>
  <c r="I209"/>
  <c r="H209"/>
  <c r="F209"/>
  <c r="R209"/>
  <c r="J165"/>
  <c r="H165"/>
  <c r="F165"/>
  <c r="R165"/>
  <c r="I165"/>
  <c r="A16" i="6"/>
  <c r="B34" i="4"/>
  <c r="A21" i="6"/>
  <c r="F44"/>
  <c r="H44"/>
  <c r="D44"/>
  <c r="F34"/>
  <c r="F39"/>
  <c r="F54"/>
  <c r="F65"/>
  <c r="F49"/>
  <c r="F29"/>
  <c r="H29"/>
  <c r="F2427" i="5"/>
  <c r="X2427"/>
  <c r="R2427"/>
  <c r="J2427"/>
  <c r="I2427"/>
  <c r="H2427"/>
  <c r="D6" i="6"/>
  <c r="C6"/>
  <c r="H2432" i="5"/>
  <c r="I2432"/>
  <c r="F2432"/>
  <c r="X2432"/>
  <c r="R2432"/>
  <c r="J2432"/>
  <c r="J2493"/>
  <c r="I2493"/>
  <c r="H2493"/>
  <c r="R2493"/>
  <c r="F2493"/>
  <c r="I2412"/>
  <c r="H2412"/>
  <c r="F2412"/>
  <c r="X2412"/>
  <c r="R2412"/>
  <c r="J2412"/>
  <c r="H2388"/>
  <c r="R2388"/>
  <c r="J2388"/>
  <c r="I2388"/>
  <c r="F2388"/>
  <c r="X2388"/>
  <c r="F2349"/>
  <c r="R2349"/>
  <c r="J2349"/>
  <c r="I2349"/>
  <c r="X2349"/>
  <c r="H2349"/>
  <c r="H2374"/>
  <c r="F2374"/>
  <c r="J2374"/>
  <c r="I2374"/>
  <c r="X2374"/>
  <c r="R2374"/>
  <c r="H2358"/>
  <c r="F2358"/>
  <c r="J2358"/>
  <c r="I2358"/>
  <c r="X2358"/>
  <c r="R2358"/>
  <c r="X2272"/>
  <c r="R2272"/>
  <c r="J2272"/>
  <c r="H2272"/>
  <c r="I2272"/>
  <c r="F2272"/>
  <c r="J2381"/>
  <c r="I2381"/>
  <c r="R2381"/>
  <c r="H2381"/>
  <c r="F2381"/>
  <c r="X2381"/>
  <c r="H2227"/>
  <c r="F2227"/>
  <c r="R2227"/>
  <c r="J2227"/>
  <c r="I2227"/>
  <c r="X2227"/>
  <c r="J2228"/>
  <c r="I2228"/>
  <c r="H2228"/>
  <c r="X2228"/>
  <c r="F2228"/>
  <c r="R2228"/>
  <c r="J2180"/>
  <c r="I2180"/>
  <c r="H2180"/>
  <c r="F2180"/>
  <c r="X2180"/>
  <c r="R2180"/>
  <c r="I2160"/>
  <c r="H2160"/>
  <c r="F2160"/>
  <c r="X2160"/>
  <c r="R2160"/>
  <c r="J2160"/>
  <c r="F2103"/>
  <c r="X2103"/>
  <c r="I2103"/>
  <c r="H2103"/>
  <c r="R2103"/>
  <c r="J2103"/>
  <c r="F2087"/>
  <c r="X2087"/>
  <c r="I2087"/>
  <c r="H2087"/>
  <c r="R2087"/>
  <c r="J2087"/>
  <c r="I2144"/>
  <c r="H2144"/>
  <c r="F2144"/>
  <c r="R2144"/>
  <c r="J2144"/>
  <c r="X2144"/>
  <c r="R2141"/>
  <c r="J2141"/>
  <c r="I2141"/>
  <c r="H2141"/>
  <c r="F2141"/>
  <c r="X2141"/>
  <c r="I2104"/>
  <c r="H2104"/>
  <c r="F2104"/>
  <c r="R2104"/>
  <c r="J2104"/>
  <c r="X2104"/>
  <c r="R2065"/>
  <c r="J2065"/>
  <c r="H2065"/>
  <c r="F2065"/>
  <c r="X2065"/>
  <c r="I2065"/>
  <c r="I2046"/>
  <c r="H2046"/>
  <c r="F2046"/>
  <c r="X2046"/>
  <c r="R2046"/>
  <c r="J2046"/>
  <c r="R1959"/>
  <c r="J1959"/>
  <c r="I1959"/>
  <c r="H1959"/>
  <c r="F1959"/>
  <c r="X1959"/>
  <c r="F1853"/>
  <c r="X1853"/>
  <c r="J1853"/>
  <c r="H1853"/>
  <c r="R1853"/>
  <c r="I1853"/>
  <c r="I1866"/>
  <c r="H1866"/>
  <c r="F1866"/>
  <c r="X1866"/>
  <c r="R1866"/>
  <c r="J1866"/>
  <c r="I1846"/>
  <c r="H1846"/>
  <c r="F1846"/>
  <c r="R1846"/>
  <c r="J1846"/>
  <c r="X1846"/>
  <c r="I1826"/>
  <c r="F1826"/>
  <c r="X1826"/>
  <c r="R1826"/>
  <c r="J1826"/>
  <c r="H1826"/>
  <c r="H1784"/>
  <c r="F1784"/>
  <c r="X1784"/>
  <c r="R1784"/>
  <c r="J1784"/>
  <c r="I1784"/>
  <c r="I1919"/>
  <c r="H1919"/>
  <c r="F1919"/>
  <c r="R1919"/>
  <c r="J1919"/>
  <c r="X1919"/>
  <c r="X1893"/>
  <c r="J1893"/>
  <c r="R1893"/>
  <c r="I1893"/>
  <c r="H1893"/>
  <c r="F1893"/>
  <c r="R1740"/>
  <c r="X1740"/>
  <c r="J1740"/>
  <c r="I1740"/>
  <c r="F1740"/>
  <c r="H1740"/>
  <c r="I1737"/>
  <c r="X1737"/>
  <c r="F1737"/>
  <c r="R1737"/>
  <c r="H1737"/>
  <c r="J1737"/>
  <c r="I1727"/>
  <c r="H1727"/>
  <c r="F1727"/>
  <c r="X1727"/>
  <c r="R1727"/>
  <c r="J1727"/>
  <c r="I1711"/>
  <c r="H1711"/>
  <c r="F1711"/>
  <c r="X1711"/>
  <c r="R1711"/>
  <c r="J1711"/>
  <c r="I1695"/>
  <c r="H1695"/>
  <c r="F1695"/>
  <c r="X1695"/>
  <c r="R1695"/>
  <c r="J1695"/>
  <c r="I1679"/>
  <c r="H1679"/>
  <c r="F1679"/>
  <c r="X1679"/>
  <c r="R1679"/>
  <c r="J1679"/>
  <c r="I1663"/>
  <c r="H1663"/>
  <c r="F1663"/>
  <c r="X1663"/>
  <c r="R1663"/>
  <c r="J1663"/>
  <c r="I1647"/>
  <c r="H1647"/>
  <c r="F1647"/>
  <c r="X1647"/>
  <c r="R1647"/>
  <c r="J1647"/>
  <c r="I1631"/>
  <c r="H1631"/>
  <c r="F1631"/>
  <c r="X1631"/>
  <c r="R1631"/>
  <c r="J1631"/>
  <c r="F1615"/>
  <c r="X1615"/>
  <c r="R1615"/>
  <c r="J1615"/>
  <c r="I1615"/>
  <c r="H1615"/>
  <c r="F1599"/>
  <c r="X1599"/>
  <c r="R1599"/>
  <c r="J1599"/>
  <c r="I1599"/>
  <c r="H1599"/>
  <c r="F1583"/>
  <c r="X1583"/>
  <c r="R1583"/>
  <c r="J1583"/>
  <c r="I1583"/>
  <c r="H1583"/>
  <c r="F1567"/>
  <c r="X1567"/>
  <c r="R1567"/>
  <c r="J1567"/>
  <c r="I1567"/>
  <c r="H1567"/>
  <c r="F1551"/>
  <c r="X1551"/>
  <c r="R1551"/>
  <c r="J1551"/>
  <c r="I1551"/>
  <c r="H1551"/>
  <c r="R1847"/>
  <c r="J1847"/>
  <c r="I1847"/>
  <c r="H1847"/>
  <c r="F1847"/>
  <c r="X1847"/>
  <c r="R1640"/>
  <c r="J1640"/>
  <c r="I1640"/>
  <c r="H1640"/>
  <c r="F1640"/>
  <c r="X1640"/>
  <c r="H1764"/>
  <c r="F1764"/>
  <c r="X1764"/>
  <c r="R1764"/>
  <c r="J1764"/>
  <c r="I1764"/>
  <c r="R1692"/>
  <c r="J1692"/>
  <c r="I1692"/>
  <c r="H1692"/>
  <c r="F1692"/>
  <c r="X1692"/>
  <c r="R1628"/>
  <c r="J1628"/>
  <c r="I1628"/>
  <c r="H1628"/>
  <c r="F1628"/>
  <c r="X1628"/>
  <c r="J1757"/>
  <c r="I1757"/>
  <c r="H1757"/>
  <c r="X1757"/>
  <c r="R1757"/>
  <c r="F1757"/>
  <c r="R1680"/>
  <c r="J1680"/>
  <c r="I1680"/>
  <c r="H1680"/>
  <c r="F1680"/>
  <c r="X1680"/>
  <c r="I1537"/>
  <c r="H1537"/>
  <c r="F1537"/>
  <c r="X1537"/>
  <c r="R1537"/>
  <c r="J1537"/>
  <c r="J1430"/>
  <c r="I1430"/>
  <c r="H1430"/>
  <c r="R1430"/>
  <c r="F1430"/>
  <c r="X1430"/>
  <c r="J1422"/>
  <c r="I1422"/>
  <c r="H1422"/>
  <c r="R1422"/>
  <c r="F1422"/>
  <c r="X1422"/>
  <c r="I1592"/>
  <c r="H1592"/>
  <c r="F1592"/>
  <c r="R1592"/>
  <c r="J1592"/>
  <c r="X1592"/>
  <c r="I1560"/>
  <c r="H1560"/>
  <c r="F1560"/>
  <c r="R1560"/>
  <c r="J1560"/>
  <c r="X1560"/>
  <c r="H1469"/>
  <c r="F1469"/>
  <c r="X1469"/>
  <c r="I1469"/>
  <c r="R1469"/>
  <c r="J1469"/>
  <c r="H1441"/>
  <c r="F1441"/>
  <c r="X1441"/>
  <c r="J1441"/>
  <c r="I1441"/>
  <c r="R1441"/>
  <c r="F1412"/>
  <c r="R1412"/>
  <c r="J1412"/>
  <c r="I1412"/>
  <c r="X1412"/>
  <c r="H1412"/>
  <c r="I1356"/>
  <c r="H1356"/>
  <c r="X1356"/>
  <c r="R1356"/>
  <c r="F1356"/>
  <c r="J1356"/>
  <c r="H1417"/>
  <c r="X1417"/>
  <c r="R1417"/>
  <c r="F1417"/>
  <c r="J1417"/>
  <c r="I1417"/>
  <c r="R1573"/>
  <c r="J1573"/>
  <c r="I1573"/>
  <c r="H1573"/>
  <c r="F1573"/>
  <c r="X1573"/>
  <c r="H1425"/>
  <c r="X1425"/>
  <c r="R1425"/>
  <c r="F1425"/>
  <c r="J1425"/>
  <c r="I1425"/>
  <c r="H1156"/>
  <c r="X1156"/>
  <c r="J1156"/>
  <c r="R1156"/>
  <c r="I1156"/>
  <c r="F1156"/>
  <c r="X1147"/>
  <c r="H1147"/>
  <c r="F1147"/>
  <c r="R1147"/>
  <c r="I1147"/>
  <c r="J1147"/>
  <c r="H1236"/>
  <c r="R1236"/>
  <c r="J1236"/>
  <c r="I1236"/>
  <c r="F1236"/>
  <c r="X1236"/>
  <c r="H1172"/>
  <c r="R1172"/>
  <c r="J1172"/>
  <c r="I1172"/>
  <c r="F1172"/>
  <c r="X1172"/>
  <c r="R1553"/>
  <c r="J1553"/>
  <c r="I1553"/>
  <c r="H1553"/>
  <c r="F1553"/>
  <c r="X1553"/>
  <c r="H1073"/>
  <c r="F1073"/>
  <c r="X1073"/>
  <c r="R1073"/>
  <c r="I1073"/>
  <c r="J1073"/>
  <c r="I1304"/>
  <c r="H1304"/>
  <c r="R1304"/>
  <c r="J1304"/>
  <c r="F1304"/>
  <c r="X1304"/>
  <c r="I1272"/>
  <c r="H1272"/>
  <c r="R1272"/>
  <c r="J1272"/>
  <c r="F1272"/>
  <c r="X1272"/>
  <c r="J1454"/>
  <c r="H1454"/>
  <c r="F1454"/>
  <c r="X1454"/>
  <c r="R1454"/>
  <c r="I1454"/>
  <c r="H997"/>
  <c r="F997"/>
  <c r="X997"/>
  <c r="R997"/>
  <c r="I997"/>
  <c r="J997"/>
  <c r="F1331"/>
  <c r="X1331"/>
  <c r="R1331"/>
  <c r="J1331"/>
  <c r="I1331"/>
  <c r="H1331"/>
  <c r="F1323"/>
  <c r="X1323"/>
  <c r="R1323"/>
  <c r="J1323"/>
  <c r="I1323"/>
  <c r="H1323"/>
  <c r="F1315"/>
  <c r="X1315"/>
  <c r="R1315"/>
  <c r="J1315"/>
  <c r="I1315"/>
  <c r="H1315"/>
  <c r="F1307"/>
  <c r="X1307"/>
  <c r="R1307"/>
  <c r="J1307"/>
  <c r="I1307"/>
  <c r="H1307"/>
  <c r="F1299"/>
  <c r="X1299"/>
  <c r="R1299"/>
  <c r="J1299"/>
  <c r="I1299"/>
  <c r="H1299"/>
  <c r="F1291"/>
  <c r="X1291"/>
  <c r="R1291"/>
  <c r="J1291"/>
  <c r="I1291"/>
  <c r="H1291"/>
  <c r="F1283"/>
  <c r="X1283"/>
  <c r="R1283"/>
  <c r="J1283"/>
  <c r="I1283"/>
  <c r="H1283"/>
  <c r="F1275"/>
  <c r="X1275"/>
  <c r="R1275"/>
  <c r="J1275"/>
  <c r="I1275"/>
  <c r="H1275"/>
  <c r="F1267"/>
  <c r="X1267"/>
  <c r="R1267"/>
  <c r="J1267"/>
  <c r="I1267"/>
  <c r="H1267"/>
  <c r="X941"/>
  <c r="R941"/>
  <c r="J941"/>
  <c r="I941"/>
  <c r="F941"/>
  <c r="H941"/>
  <c r="F1259"/>
  <c r="X1259"/>
  <c r="R1259"/>
  <c r="J1259"/>
  <c r="I1259"/>
  <c r="H1259"/>
  <c r="J1018"/>
  <c r="I1018"/>
  <c r="H1018"/>
  <c r="X1018"/>
  <c r="F1018"/>
  <c r="R1018"/>
  <c r="R943"/>
  <c r="I943"/>
  <c r="J943"/>
  <c r="H943"/>
  <c r="X943"/>
  <c r="F943"/>
  <c r="R955"/>
  <c r="J955"/>
  <c r="I955"/>
  <c r="X955"/>
  <c r="F955"/>
  <c r="H955"/>
  <c r="I1344"/>
  <c r="X1344"/>
  <c r="R1344"/>
  <c r="J1344"/>
  <c r="H1344"/>
  <c r="F1344"/>
  <c r="R947"/>
  <c r="J947"/>
  <c r="I947"/>
  <c r="H947"/>
  <c r="F947"/>
  <c r="X947"/>
  <c r="R1150"/>
  <c r="J1150"/>
  <c r="I1150"/>
  <c r="H1150"/>
  <c r="X1150"/>
  <c r="F1150"/>
  <c r="R879"/>
  <c r="I879"/>
  <c r="H879"/>
  <c r="F879"/>
  <c r="X879"/>
  <c r="J879"/>
  <c r="R899"/>
  <c r="I899"/>
  <c r="J899"/>
  <c r="H899"/>
  <c r="X899"/>
  <c r="F899"/>
  <c r="R887"/>
  <c r="I887"/>
  <c r="H887"/>
  <c r="X887"/>
  <c r="J887"/>
  <c r="F887"/>
  <c r="J974"/>
  <c r="I974"/>
  <c r="H974"/>
  <c r="X974"/>
  <c r="R974"/>
  <c r="F974"/>
  <c r="F846"/>
  <c r="X846"/>
  <c r="R846"/>
  <c r="I846"/>
  <c r="J846"/>
  <c r="H846"/>
  <c r="I646"/>
  <c r="H646"/>
  <c r="F646"/>
  <c r="X646"/>
  <c r="R646"/>
  <c r="J646"/>
  <c r="I614"/>
  <c r="H614"/>
  <c r="F614"/>
  <c r="X614"/>
  <c r="R614"/>
  <c r="J614"/>
  <c r="J700"/>
  <c r="I700"/>
  <c r="X700"/>
  <c r="R700"/>
  <c r="H700"/>
  <c r="F700"/>
  <c r="I590"/>
  <c r="H590"/>
  <c r="F590"/>
  <c r="R590"/>
  <c r="J590"/>
  <c r="F478"/>
  <c r="R478"/>
  <c r="J478"/>
  <c r="I478"/>
  <c r="H478"/>
  <c r="F530"/>
  <c r="R530"/>
  <c r="H530"/>
  <c r="J530"/>
  <c r="T530"/>
  <c r="I530"/>
  <c r="H566"/>
  <c r="F566"/>
  <c r="R566"/>
  <c r="J566"/>
  <c r="I566"/>
  <c r="H570"/>
  <c r="F570"/>
  <c r="R570"/>
  <c r="J570"/>
  <c r="I570"/>
  <c r="I471"/>
  <c r="H471"/>
  <c r="R471"/>
  <c r="J471"/>
  <c r="F471"/>
  <c r="R347"/>
  <c r="I347"/>
  <c r="H347"/>
  <c r="F347"/>
  <c r="J347"/>
  <c r="J105"/>
  <c r="H105"/>
  <c r="F105"/>
  <c r="I105"/>
  <c r="R105"/>
  <c r="J125"/>
  <c r="H125"/>
  <c r="F125"/>
  <c r="R125"/>
  <c r="I125"/>
  <c r="J133"/>
  <c r="H133"/>
  <c r="F133"/>
  <c r="R133"/>
  <c r="I133"/>
  <c r="J317"/>
  <c r="F317"/>
  <c r="R317"/>
  <c r="I317"/>
  <c r="H317"/>
  <c r="J109"/>
  <c r="H109"/>
  <c r="F109"/>
  <c r="R109"/>
  <c r="I109"/>
  <c r="S563"/>
  <c r="S409"/>
  <c r="S360"/>
  <c r="S223"/>
  <c r="S539"/>
  <c r="S118"/>
  <c r="S357"/>
  <c r="S143"/>
  <c r="S479"/>
  <c r="S146"/>
  <c r="S543"/>
  <c r="S350"/>
  <c r="S175"/>
  <c r="S560"/>
  <c r="S456"/>
  <c r="S275"/>
  <c r="S219"/>
  <c r="S324"/>
  <c r="S308"/>
  <c r="S370"/>
  <c r="S127"/>
  <c r="S496"/>
  <c r="S452"/>
  <c r="S492"/>
  <c r="T571"/>
  <c r="T400"/>
  <c r="T577"/>
  <c r="T432"/>
  <c r="T428"/>
  <c r="T240"/>
  <c r="T148"/>
  <c r="T526"/>
  <c r="T466"/>
  <c r="T201"/>
  <c r="T534"/>
  <c r="T173"/>
  <c r="T515"/>
  <c r="T407"/>
  <c r="T189"/>
  <c r="T572"/>
  <c r="T472"/>
  <c r="T522"/>
  <c r="T205"/>
  <c r="T177"/>
  <c r="T403"/>
  <c r="T336"/>
  <c r="T347"/>
  <c r="T566"/>
  <c r="S505"/>
  <c r="S381"/>
  <c r="S520"/>
  <c r="S329"/>
  <c r="S532"/>
  <c r="S473"/>
  <c r="S333"/>
  <c r="S211"/>
  <c r="S326"/>
  <c r="S195"/>
  <c r="S368"/>
  <c r="S348"/>
  <c r="S228"/>
  <c r="S159"/>
  <c r="S283"/>
  <c r="S267"/>
  <c r="S130"/>
  <c r="S235"/>
  <c r="S242"/>
  <c r="T460"/>
  <c r="T559"/>
  <c r="T589"/>
  <c r="T303"/>
  <c r="T420"/>
  <c r="T276"/>
  <c r="T284"/>
  <c r="T585"/>
  <c r="T564"/>
  <c r="T483"/>
  <c r="T321"/>
  <c r="T273"/>
  <c r="T395"/>
  <c r="T499"/>
  <c r="T293"/>
  <c r="T261"/>
  <c r="T229"/>
  <c r="T498"/>
  <c r="T457"/>
  <c r="T550"/>
  <c r="T411"/>
  <c r="T133"/>
  <c r="S489"/>
  <c r="S319"/>
  <c r="S453"/>
  <c r="S373"/>
  <c r="S501"/>
  <c r="S320"/>
  <c r="S480"/>
  <c r="S485"/>
  <c r="S587"/>
  <c r="S365"/>
  <c r="S527"/>
  <c r="S477"/>
  <c r="S231"/>
  <c r="S182"/>
  <c r="S287"/>
  <c r="S179"/>
  <c r="S528"/>
  <c r="S396"/>
  <c r="S247"/>
  <c r="S342"/>
  <c r="S318"/>
  <c r="T294"/>
  <c r="T444"/>
  <c r="T436"/>
  <c r="T278"/>
  <c r="T300"/>
  <c r="T376"/>
  <c r="T172"/>
  <c r="T287"/>
  <c r="T399"/>
  <c r="T217"/>
  <c r="T439"/>
  <c r="T137"/>
  <c r="T193"/>
  <c r="T562"/>
  <c r="T546"/>
  <c r="T423"/>
  <c r="T355"/>
  <c r="T157"/>
  <c r="T419"/>
  <c r="S525"/>
  <c r="S138"/>
  <c r="S513"/>
  <c r="S591"/>
  <c r="S131"/>
  <c r="S504"/>
  <c r="S155"/>
  <c r="S330"/>
  <c r="S448"/>
  <c r="S332"/>
  <c r="S202"/>
  <c r="S123"/>
  <c r="S150"/>
  <c r="S163"/>
  <c r="S314"/>
  <c r="T575"/>
  <c r="T392"/>
  <c r="T408"/>
  <c r="T191"/>
  <c r="T208"/>
  <c r="T493"/>
  <c r="T580"/>
  <c r="T464"/>
  <c r="T518"/>
  <c r="T281"/>
  <c r="T249"/>
  <c r="T129"/>
  <c r="T359"/>
  <c r="T490"/>
  <c r="T363"/>
  <c r="T269"/>
  <c r="T237"/>
  <c r="T459"/>
  <c r="T462"/>
  <c r="T558"/>
  <c r="T431"/>
  <c r="T367"/>
  <c r="T502"/>
  <c r="T447"/>
  <c r="T482"/>
  <c r="T427"/>
  <c r="T125"/>
  <c r="T568"/>
  <c r="T435"/>
  <c r="T309"/>
  <c r="T149"/>
  <c r="T478"/>
  <c r="S579"/>
  <c r="S497"/>
  <c r="S344"/>
  <c r="S509"/>
  <c r="S218"/>
  <c r="S500"/>
  <c r="S475"/>
  <c r="S323"/>
  <c r="S511"/>
  <c r="S555"/>
  <c r="S227"/>
  <c r="S384"/>
  <c r="S556"/>
  <c r="S484"/>
  <c r="S548"/>
  <c r="S291"/>
  <c r="S167"/>
  <c r="S135"/>
  <c r="S199"/>
  <c r="S516"/>
  <c r="S206"/>
  <c r="S250"/>
  <c r="S255"/>
  <c r="S136"/>
  <c r="S316"/>
  <c r="S246"/>
  <c r="T262"/>
  <c r="T186"/>
  <c r="T290"/>
  <c r="T605"/>
  <c r="T160"/>
  <c r="T362"/>
  <c r="T463"/>
  <c r="T375"/>
  <c r="T352"/>
  <c r="T487"/>
  <c r="T117"/>
  <c r="T121"/>
  <c r="T576"/>
  <c r="T606"/>
  <c r="T313"/>
  <c r="T169"/>
  <c r="T153"/>
  <c r="T305"/>
  <c r="T455"/>
  <c r="T586"/>
  <c r="T471"/>
  <c r="T415"/>
  <c r="S544"/>
  <c r="S270"/>
  <c r="S541"/>
  <c r="S523"/>
  <c r="S315"/>
  <c r="S230"/>
  <c r="S238"/>
  <c r="S170"/>
  <c r="S171"/>
  <c r="S376"/>
  <c r="S328"/>
  <c r="S279"/>
  <c r="S271"/>
  <c r="S214"/>
  <c r="S215"/>
  <c r="S282"/>
  <c r="T416"/>
  <c r="T274"/>
  <c r="T327"/>
  <c r="T593"/>
  <c r="T469"/>
  <c r="T506"/>
  <c r="T391"/>
  <c r="T289"/>
  <c r="T257"/>
  <c r="T225"/>
  <c r="T574"/>
  <c r="T531"/>
  <c r="T503"/>
  <c r="T325"/>
  <c r="T470"/>
  <c r="T514"/>
  <c r="T582"/>
  <c r="T343"/>
  <c r="T383"/>
  <c r="T364"/>
  <c r="T277"/>
  <c r="T245"/>
  <c r="T486"/>
  <c r="T551"/>
  <c r="T145"/>
  <c r="T443"/>
  <c r="S263"/>
  <c r="S537"/>
  <c r="S517"/>
  <c r="S183"/>
  <c r="S547"/>
  <c r="S162"/>
  <c r="S335"/>
  <c r="S533"/>
  <c r="S307"/>
  <c r="S495"/>
  <c r="S119"/>
  <c r="S481"/>
  <c r="S468"/>
  <c r="S295"/>
  <c r="S139"/>
  <c r="S512"/>
  <c r="S286"/>
  <c r="S178"/>
  <c r="S310"/>
  <c r="S239"/>
  <c r="S304"/>
  <c r="T236"/>
  <c r="T302"/>
  <c r="T592"/>
  <c r="T588"/>
  <c r="T519"/>
  <c r="T181"/>
  <c r="T213"/>
  <c r="T474"/>
  <c r="T339"/>
  <c r="T356"/>
  <c r="T141"/>
  <c r="T554"/>
  <c r="T578"/>
  <c r="T197"/>
  <c r="T494"/>
  <c r="T584"/>
  <c r="T451"/>
  <c r="T161"/>
  <c r="T165"/>
  <c r="T590"/>
  <c r="S334"/>
  <c r="S552"/>
  <c r="S567"/>
  <c r="S151"/>
  <c r="S298"/>
  <c r="S243"/>
  <c r="S251"/>
  <c r="S203"/>
  <c r="S322"/>
  <c r="S524"/>
  <c r="S366"/>
  <c r="S378"/>
  <c r="S306"/>
  <c r="T212"/>
  <c r="T388"/>
  <c r="T204"/>
  <c r="T404"/>
  <c r="T424"/>
  <c r="T188"/>
  <c r="T573"/>
  <c r="T248"/>
  <c r="T331"/>
  <c r="T521"/>
  <c r="T538"/>
  <c r="T337"/>
  <c r="T371"/>
  <c r="T297"/>
  <c r="T265"/>
  <c r="T233"/>
  <c r="T535"/>
  <c r="T542"/>
  <c r="T387"/>
  <c r="T285"/>
  <c r="T253"/>
  <c r="T221"/>
  <c r="T372"/>
  <c r="T510"/>
  <c r="T351"/>
  <c r="T185"/>
  <c r="T570"/>
  <c r="T209"/>
  <c r="T317"/>
  <c r="X586"/>
  <c r="X351"/>
  <c r="X594"/>
  <c r="S594"/>
  <c r="X502"/>
  <c r="X596"/>
  <c r="S596"/>
  <c r="X462"/>
  <c r="X459"/>
  <c r="X343"/>
  <c r="X137"/>
  <c r="X490"/>
  <c r="X499"/>
  <c r="X608"/>
  <c r="S608"/>
  <c r="X217"/>
  <c r="X395"/>
  <c r="X535"/>
  <c r="X574"/>
  <c r="X598"/>
  <c r="S598"/>
  <c r="X399"/>
  <c r="X337"/>
  <c r="X463"/>
  <c r="X518"/>
  <c r="X464"/>
  <c r="X483"/>
  <c r="X424"/>
  <c r="X469"/>
  <c r="X284"/>
  <c r="X404"/>
  <c r="X149"/>
  <c r="X177"/>
  <c r="X372"/>
  <c r="X229"/>
  <c r="X261"/>
  <c r="X293"/>
  <c r="X189"/>
  <c r="X407"/>
  <c r="X515"/>
  <c r="X173"/>
  <c r="X359"/>
  <c r="X519"/>
  <c r="X241"/>
  <c r="X273"/>
  <c r="X375"/>
  <c r="X564"/>
  <c r="X148"/>
  <c r="X593"/>
  <c r="X88"/>
  <c r="X278"/>
  <c r="X521"/>
  <c r="X493"/>
  <c r="X100"/>
  <c r="X575"/>
  <c r="X317"/>
  <c r="X209"/>
  <c r="X336"/>
  <c r="X451"/>
  <c r="X403"/>
  <c r="X185"/>
  <c r="X367"/>
  <c r="X562"/>
  <c r="X356"/>
  <c r="X363"/>
  <c r="X514"/>
  <c r="X325"/>
  <c r="X503"/>
  <c r="X588"/>
  <c r="X201"/>
  <c r="X592"/>
  <c r="X408"/>
  <c r="X436"/>
  <c r="X597"/>
  <c r="S597"/>
  <c r="X444"/>
  <c r="X248"/>
  <c r="X362"/>
  <c r="X420"/>
  <c r="X188"/>
  <c r="X240"/>
  <c r="X400"/>
  <c r="X105"/>
  <c r="X478"/>
  <c r="X109"/>
  <c r="X566"/>
  <c r="X165"/>
  <c r="X161"/>
  <c r="X443"/>
  <c r="X550"/>
  <c r="X305"/>
  <c r="X197"/>
  <c r="X313"/>
  <c r="X141"/>
  <c r="X205"/>
  <c r="X379"/>
  <c r="S379"/>
  <c r="X221"/>
  <c r="X253"/>
  <c r="X285"/>
  <c r="X364"/>
  <c r="X387"/>
  <c r="X522"/>
  <c r="X472"/>
  <c r="X487"/>
  <c r="X534"/>
  <c r="X113"/>
  <c r="X233"/>
  <c r="X265"/>
  <c r="X297"/>
  <c r="X466"/>
  <c r="X526"/>
  <c r="X428"/>
  <c r="X302"/>
  <c r="X274"/>
  <c r="X331"/>
  <c r="X294"/>
  <c r="X204"/>
  <c r="X191"/>
  <c r="X303"/>
  <c r="X589"/>
  <c r="X392"/>
  <c r="X112"/>
  <c r="X530"/>
  <c r="S530"/>
  <c r="X435"/>
  <c r="X482"/>
  <c r="X145"/>
  <c r="X455"/>
  <c r="X510"/>
  <c r="X606"/>
  <c r="X558"/>
  <c r="X383"/>
  <c r="X542"/>
  <c r="X572"/>
  <c r="X213"/>
  <c r="X531"/>
  <c r="X352"/>
  <c r="S352"/>
  <c r="X538"/>
  <c r="X585"/>
  <c r="X327"/>
  <c r="X388"/>
  <c r="X599"/>
  <c r="S599"/>
  <c r="X559"/>
  <c r="X259"/>
  <c r="X347"/>
  <c r="X570"/>
  <c r="X427"/>
  <c r="X584"/>
  <c r="X447"/>
  <c r="X494"/>
  <c r="X309"/>
  <c r="X153"/>
  <c r="X355"/>
  <c r="X431"/>
  <c r="X546"/>
  <c r="X121"/>
  <c r="X600"/>
  <c r="S600"/>
  <c r="X245"/>
  <c r="X277"/>
  <c r="X474"/>
  <c r="X181"/>
  <c r="X101"/>
  <c r="X225"/>
  <c r="X257"/>
  <c r="X289"/>
  <c r="X371"/>
  <c r="X391"/>
  <c r="X602"/>
  <c r="S602"/>
  <c r="X276"/>
  <c r="X160"/>
  <c r="X440"/>
  <c r="X99"/>
  <c r="X186"/>
  <c r="X125"/>
  <c r="X419"/>
  <c r="X568"/>
  <c r="X415"/>
  <c r="X169"/>
  <c r="X578"/>
  <c r="X551"/>
  <c r="X604"/>
  <c r="S604"/>
  <c r="X423"/>
  <c r="X486"/>
  <c r="X576"/>
  <c r="X554"/>
  <c r="X498"/>
  <c r="X339"/>
  <c r="X470"/>
  <c r="X439"/>
  <c r="X129"/>
  <c r="X321"/>
  <c r="X506"/>
  <c r="X300"/>
  <c r="X208"/>
  <c r="X432"/>
  <c r="X573"/>
  <c r="X40"/>
  <c r="X212"/>
  <c r="X577"/>
  <c r="X198"/>
  <c r="X553"/>
  <c r="X84"/>
  <c r="X311"/>
  <c r="S311"/>
  <c r="X460"/>
  <c r="X133"/>
  <c r="X471"/>
  <c r="X590"/>
  <c r="X411"/>
  <c r="X157"/>
  <c r="X457"/>
  <c r="X193"/>
  <c r="X237"/>
  <c r="X269"/>
  <c r="X582"/>
  <c r="X117"/>
  <c r="X249"/>
  <c r="X281"/>
  <c r="X580"/>
  <c r="X416"/>
  <c r="X258"/>
  <c r="X412"/>
  <c r="X290"/>
  <c r="X236"/>
  <c r="X605"/>
  <c r="X68"/>
  <c r="X262"/>
  <c r="X571"/>
  <c r="H39" i="6"/>
  <c r="D39"/>
  <c r="H26"/>
  <c r="H24"/>
  <c r="C24"/>
  <c r="H35"/>
  <c r="D35"/>
  <c r="H40"/>
  <c r="D40"/>
  <c r="H46"/>
  <c r="D46"/>
  <c r="H31"/>
  <c r="C31"/>
  <c r="C29"/>
  <c r="D29"/>
  <c r="H30"/>
  <c r="AB12" i="5"/>
  <c r="AB9"/>
  <c r="AB10"/>
  <c r="AB14"/>
  <c r="AB17"/>
  <c r="AB16"/>
  <c r="AB8"/>
  <c r="AB13"/>
  <c r="AB15"/>
  <c r="AB11"/>
  <c r="AB7"/>
  <c r="C69" i="6"/>
  <c r="H49"/>
  <c r="D49"/>
  <c r="H34"/>
  <c r="H32"/>
  <c r="C45"/>
  <c r="C51"/>
  <c r="D19"/>
  <c r="C19"/>
  <c r="K65"/>
  <c r="D24"/>
  <c r="X97" i="5"/>
  <c r="D27" i="6"/>
  <c r="C27"/>
  <c r="C36"/>
  <c r="C42"/>
  <c r="C40"/>
  <c r="C41"/>
  <c r="C20"/>
  <c r="D20"/>
  <c r="C2"/>
  <c r="B2"/>
  <c r="F57"/>
  <c r="H57"/>
  <c r="H54"/>
  <c r="F62"/>
  <c r="H62"/>
  <c r="F58"/>
  <c r="H58"/>
  <c r="F60"/>
  <c r="H60"/>
  <c r="F63"/>
  <c r="H63"/>
  <c r="F59"/>
  <c r="H59"/>
  <c r="F55"/>
  <c r="C37"/>
  <c r="D25"/>
  <c r="C25"/>
  <c r="D26"/>
  <c r="C26"/>
  <c r="D21"/>
  <c r="C21"/>
  <c r="D22"/>
  <c r="C22"/>
  <c r="H47"/>
  <c r="D47"/>
  <c r="C52"/>
  <c r="C50"/>
  <c r="C44"/>
  <c r="S427" i="5"/>
  <c r="S440"/>
  <c r="S321"/>
  <c r="S416"/>
  <c r="S237"/>
  <c r="S586"/>
  <c r="S137"/>
  <c r="S217"/>
  <c r="S518"/>
  <c r="S469"/>
  <c r="S177"/>
  <c r="S293"/>
  <c r="S173"/>
  <c r="S273"/>
  <c r="S593"/>
  <c r="S493"/>
  <c r="S209"/>
  <c r="S185"/>
  <c r="S363"/>
  <c r="S588"/>
  <c r="S436"/>
  <c r="S362"/>
  <c r="S400"/>
  <c r="S566"/>
  <c r="S550"/>
  <c r="S141"/>
  <c r="S253"/>
  <c r="S522"/>
  <c r="S466"/>
  <c r="S274"/>
  <c r="S191"/>
  <c r="S213"/>
  <c r="S559"/>
  <c r="S391"/>
  <c r="S339"/>
  <c r="S236"/>
  <c r="S460"/>
  <c r="S474"/>
  <c r="S568"/>
  <c r="S576"/>
  <c r="S470"/>
  <c r="S573"/>
  <c r="S605"/>
  <c r="S351"/>
  <c r="S462"/>
  <c r="S490"/>
  <c r="S395"/>
  <c r="S399"/>
  <c r="S464"/>
  <c r="S284"/>
  <c r="S372"/>
  <c r="S189"/>
  <c r="S359"/>
  <c r="S375"/>
  <c r="S336"/>
  <c r="S367"/>
  <c r="S514"/>
  <c r="S201"/>
  <c r="S420"/>
  <c r="S165"/>
  <c r="S305"/>
  <c r="S205"/>
  <c r="S285"/>
  <c r="S472"/>
  <c r="S233"/>
  <c r="S526"/>
  <c r="S331"/>
  <c r="S303"/>
  <c r="S455"/>
  <c r="S383"/>
  <c r="S531"/>
  <c r="S327"/>
  <c r="S259"/>
  <c r="S584"/>
  <c r="S153"/>
  <c r="S121"/>
  <c r="S257"/>
  <c r="S551"/>
  <c r="S506"/>
  <c r="S198"/>
  <c r="S519"/>
  <c r="S278"/>
  <c r="S562"/>
  <c r="S325"/>
  <c r="S444"/>
  <c r="S478"/>
  <c r="S197"/>
  <c r="S364"/>
  <c r="S265"/>
  <c r="S589"/>
  <c r="S435"/>
  <c r="S542"/>
  <c r="S388"/>
  <c r="S447"/>
  <c r="S181"/>
  <c r="S186"/>
  <c r="S439"/>
  <c r="S133"/>
  <c r="S269"/>
  <c r="S412"/>
  <c r="S225"/>
  <c r="S432"/>
  <c r="S193"/>
  <c r="S411"/>
  <c r="S459"/>
  <c r="S499"/>
  <c r="S535"/>
  <c r="S337"/>
  <c r="S483"/>
  <c r="S404"/>
  <c r="S229"/>
  <c r="S407"/>
  <c r="S564"/>
  <c r="S575"/>
  <c r="S451"/>
  <c r="S592"/>
  <c r="S188"/>
  <c r="S161"/>
  <c r="S487"/>
  <c r="S428"/>
  <c r="S294"/>
  <c r="S510"/>
  <c r="S347"/>
  <c r="S355"/>
  <c r="S289"/>
  <c r="S276"/>
  <c r="S415"/>
  <c r="S554"/>
  <c r="S300"/>
  <c r="S553"/>
  <c r="S157"/>
  <c r="S281"/>
  <c r="S546"/>
  <c r="S578"/>
  <c r="S577"/>
  <c r="S117"/>
  <c r="S249"/>
  <c r="S408"/>
  <c r="S443"/>
  <c r="S221"/>
  <c r="S534"/>
  <c r="S297"/>
  <c r="S204"/>
  <c r="S482"/>
  <c r="S538"/>
  <c r="S570"/>
  <c r="S245"/>
  <c r="S371"/>
  <c r="S125"/>
  <c r="S423"/>
  <c r="S498"/>
  <c r="S129"/>
  <c r="S212"/>
  <c r="S457"/>
  <c r="S290"/>
  <c r="S262"/>
  <c r="S558"/>
  <c r="S309"/>
  <c r="S277"/>
  <c r="S419"/>
  <c r="S571"/>
  <c r="S258"/>
  <c r="S502"/>
  <c r="S343"/>
  <c r="S574"/>
  <c r="S463"/>
  <c r="S424"/>
  <c r="S149"/>
  <c r="S261"/>
  <c r="S515"/>
  <c r="S241"/>
  <c r="S148"/>
  <c r="S521"/>
  <c r="S317"/>
  <c r="S403"/>
  <c r="S356"/>
  <c r="S503"/>
  <c r="S248"/>
  <c r="S240"/>
  <c r="S313"/>
  <c r="S387"/>
  <c r="S302"/>
  <c r="S392"/>
  <c r="S606"/>
  <c r="S572"/>
  <c r="S494"/>
  <c r="S431"/>
  <c r="S160"/>
  <c r="S169"/>
  <c r="S208"/>
  <c r="S471"/>
  <c r="S582"/>
  <c r="S580"/>
  <c r="S145"/>
  <c r="S585"/>
  <c r="S486"/>
  <c r="S590"/>
  <c r="G68" i="6"/>
  <c r="H68"/>
  <c r="D68"/>
  <c r="C39"/>
  <c r="C35"/>
  <c r="C46"/>
  <c r="C34"/>
  <c r="D34"/>
  <c r="D31"/>
  <c r="C30"/>
  <c r="D30"/>
  <c r="C32"/>
  <c r="D32"/>
  <c r="R16" i="5"/>
  <c r="I16"/>
  <c r="H16"/>
  <c r="J16"/>
  <c r="F16"/>
  <c r="I10"/>
  <c r="F10"/>
  <c r="R10"/>
  <c r="J10"/>
  <c r="H10"/>
  <c r="H13"/>
  <c r="R13"/>
  <c r="J13"/>
  <c r="I13"/>
  <c r="F13"/>
  <c r="H7"/>
  <c r="R7"/>
  <c r="F7"/>
  <c r="I7"/>
  <c r="J7"/>
  <c r="H17"/>
  <c r="I17"/>
  <c r="J17"/>
  <c r="R17"/>
  <c r="F17"/>
  <c r="G66" i="6"/>
  <c r="H66"/>
  <c r="C66"/>
  <c r="G67"/>
  <c r="H67"/>
  <c r="D67"/>
  <c r="G65"/>
  <c r="H65"/>
  <c r="C65"/>
  <c r="I12" i="5"/>
  <c r="J12"/>
  <c r="R12"/>
  <c r="F12"/>
  <c r="H12"/>
  <c r="H9"/>
  <c r="J9"/>
  <c r="I9"/>
  <c r="R9"/>
  <c r="F9"/>
  <c r="R8"/>
  <c r="H8"/>
  <c r="J8"/>
  <c r="I8"/>
  <c r="F8"/>
  <c r="H15"/>
  <c r="J15"/>
  <c r="I15"/>
  <c r="F15"/>
  <c r="R15"/>
  <c r="H11"/>
  <c r="R11"/>
  <c r="J11"/>
  <c r="F11"/>
  <c r="I11"/>
  <c r="I14"/>
  <c r="R14"/>
  <c r="J14"/>
  <c r="H14"/>
  <c r="F14"/>
  <c r="C49" i="6"/>
  <c r="C47"/>
  <c r="C60"/>
  <c r="D60"/>
  <c r="D58"/>
  <c r="C58"/>
  <c r="D63"/>
  <c r="C63"/>
  <c r="C62"/>
  <c r="D62"/>
  <c r="C54"/>
  <c r="D54"/>
  <c r="D57"/>
  <c r="C57"/>
  <c r="F56"/>
  <c r="H56"/>
  <c r="H55"/>
  <c r="D59"/>
  <c r="C59"/>
  <c r="C68"/>
  <c r="X13" i="5"/>
  <c r="X10"/>
  <c r="D65" i="6"/>
  <c r="X9" i="5"/>
  <c r="X12"/>
  <c r="X14"/>
  <c r="X17"/>
  <c r="D66" i="6"/>
  <c r="C67"/>
  <c r="X11" i="5"/>
  <c r="X15"/>
  <c r="X8"/>
  <c r="X7"/>
  <c r="X16"/>
  <c r="D55" i="6"/>
  <c r="C55"/>
  <c r="D56"/>
  <c r="C56"/>
  <c r="G64" a="1"/>
  <c r="S55" i="5"/>
  <c r="S39"/>
  <c r="S71"/>
  <c r="T69"/>
  <c r="S91"/>
  <c r="T26"/>
  <c r="T38"/>
  <c r="T81"/>
  <c r="T41"/>
  <c r="T58"/>
  <c r="S82"/>
  <c r="T32"/>
  <c r="T47"/>
  <c r="T63"/>
  <c r="T79"/>
  <c r="T95"/>
  <c r="S18"/>
  <c r="T25"/>
  <c r="T107"/>
  <c r="S50"/>
  <c r="S58"/>
  <c r="T73"/>
  <c r="T30"/>
  <c r="T33"/>
  <c r="S74"/>
  <c r="S94"/>
  <c r="S103"/>
  <c r="S44"/>
  <c r="S52"/>
  <c r="S80"/>
  <c r="S92"/>
  <c r="S30"/>
  <c r="S42"/>
  <c r="T90"/>
  <c r="S110"/>
  <c r="T53"/>
  <c r="T61"/>
  <c r="T66"/>
  <c r="T85"/>
  <c r="T35"/>
  <c r="T67"/>
  <c r="T19"/>
  <c r="S102"/>
  <c r="T44"/>
  <c r="T52"/>
  <c r="S72"/>
  <c r="T80"/>
  <c r="T103"/>
  <c r="T115"/>
  <c r="S19"/>
  <c r="T108"/>
  <c r="T50"/>
  <c r="S62"/>
  <c r="T82"/>
  <c r="T42"/>
  <c r="T77"/>
  <c r="T99"/>
  <c r="T23"/>
  <c r="T18"/>
  <c r="T28"/>
  <c r="S36"/>
  <c r="T72"/>
  <c r="S108"/>
  <c r="T45"/>
  <c r="T74"/>
  <c r="T93"/>
  <c r="T34"/>
  <c r="T39"/>
  <c r="T55"/>
  <c r="T71"/>
  <c r="T87"/>
  <c r="S25"/>
  <c r="T36"/>
  <c r="S64"/>
  <c r="T104"/>
  <c r="T27"/>
  <c r="T98"/>
  <c r="T110"/>
  <c r="T37"/>
  <c r="S54"/>
  <c r="S66"/>
  <c r="S86"/>
  <c r="S46"/>
  <c r="T57"/>
  <c r="T62"/>
  <c r="T86"/>
  <c r="T102"/>
  <c r="S48"/>
  <c r="S56"/>
  <c r="T64"/>
  <c r="S96"/>
  <c r="T106"/>
  <c r="S26"/>
  <c r="S78"/>
  <c r="T29"/>
  <c r="S38"/>
  <c r="T78"/>
  <c r="T43"/>
  <c r="T59"/>
  <c r="T91"/>
  <c r="S27"/>
  <c r="T111"/>
  <c r="T21"/>
  <c r="T48"/>
  <c r="T56"/>
  <c r="T76"/>
  <c r="T96"/>
  <c r="T31"/>
  <c r="T20"/>
  <c r="T46"/>
  <c r="T54"/>
  <c r="S70"/>
  <c r="T89"/>
  <c r="T94"/>
  <c r="T49"/>
  <c r="T65"/>
  <c r="T70"/>
  <c r="S90"/>
  <c r="T60"/>
  <c r="T92"/>
  <c r="T22"/>
  <c r="T51"/>
  <c r="T83"/>
  <c r="T24"/>
  <c r="T114"/>
  <c r="T6"/>
  <c r="T5"/>
  <c r="T84"/>
  <c r="S34"/>
  <c r="S114"/>
  <c r="S47"/>
  <c r="S53"/>
  <c r="S41"/>
  <c r="S65"/>
  <c r="S111"/>
  <c r="S35"/>
  <c r="S83"/>
  <c r="S23"/>
  <c r="S106"/>
  <c r="S77"/>
  <c r="T97"/>
  <c r="S31"/>
  <c r="S33"/>
  <c r="S107"/>
  <c r="S93"/>
  <c r="S59"/>
  <c r="S20"/>
  <c r="S95"/>
  <c r="S32"/>
  <c r="S115"/>
  <c r="S85"/>
  <c r="T112"/>
  <c r="T109"/>
  <c r="S69"/>
  <c r="S28"/>
  <c r="S45"/>
  <c r="S89"/>
  <c r="T100"/>
  <c r="T101"/>
  <c r="T105"/>
  <c r="S81"/>
  <c r="S104"/>
  <c r="S37"/>
  <c r="T88"/>
  <c r="S97"/>
  <c r="S21"/>
  <c r="S76"/>
  <c r="S79"/>
  <c r="S75"/>
  <c r="S43"/>
  <c r="S22"/>
  <c r="S51"/>
  <c r="S63"/>
  <c r="S87"/>
  <c r="S73"/>
  <c r="T113"/>
  <c r="S98"/>
  <c r="S67"/>
  <c r="S60"/>
  <c r="S61"/>
  <c r="S57"/>
  <c r="S29"/>
  <c r="S24"/>
  <c r="S49"/>
  <c r="T40"/>
  <c r="S6"/>
  <c r="S5"/>
  <c r="S113"/>
  <c r="S112"/>
  <c r="S88"/>
  <c r="S100"/>
  <c r="S105"/>
  <c r="S99"/>
  <c r="S40"/>
  <c r="S68"/>
  <c r="S109"/>
  <c r="S84"/>
  <c r="S101"/>
  <c r="T15"/>
  <c r="T16"/>
  <c r="T13"/>
  <c r="T17"/>
  <c r="T14"/>
  <c r="T12"/>
  <c r="T10"/>
  <c r="T7"/>
  <c r="T9"/>
  <c r="T11"/>
  <c r="T8"/>
  <c r="S17"/>
  <c r="S12"/>
  <c r="S16"/>
  <c r="S15"/>
  <c r="S13"/>
  <c r="S14"/>
  <c r="S10"/>
  <c r="S11"/>
  <c r="S8"/>
  <c r="S9"/>
  <c r="S7"/>
  <c r="E116" l="1"/>
  <c r="G116"/>
  <c r="H116"/>
  <c r="F116"/>
  <c r="I116"/>
  <c r="R116"/>
  <c r="J116"/>
  <c r="G64" i="6"/>
  <c r="T116" i="5"/>
  <c r="G69" i="6" l="1" a="1"/>
  <c r="G69" s="1"/>
  <c r="H69" s="1"/>
  <c r="X116" i="5"/>
  <c r="B64" i="6"/>
  <c r="H64"/>
  <c r="S116" i="5"/>
  <c r="D64" i="6" l="1"/>
  <c r="C64"/>
  <c r="H70"/>
  <c r="D2"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xmlns:xda="http://schemas.microsoft.com/office/spreadsheetml/2017/dynamicarray">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<sst xmlns="http://schemas.openxmlformats.org/spreadsheetml/2006/main" count="22582" uniqueCount="15749">
  <si>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</si>
  <si>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</si>
  <si>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</si>
  <si>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</si>
  <si>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</si>
  <si>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</si>
  <si>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</si>
  <si>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</si>
  <si>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</si>
  <si>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</si>
  <si>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</si>
  <si>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</si>
  <si>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</si>
  <si>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</si>
  <si>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</si>
  <si>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</si>
  <si>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</si>
  <si>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</si>
  <si>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</si>
  <si>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</si>
  <si>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</si>
  <si>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</si>
  <si>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</si>
  <si>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</si>
  <si>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</si>
  <si>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</si>
  <si>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</si>
  <si>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</si>
  <si>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</si>
  <si>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</si>
  <si>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</si>
  <si>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</si>
  <si>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</si>
  <si>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</si>
  <si>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</si>
  <si>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</si>
  <si>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</si>
  <si>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</si>
  <si>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</si>
  <si>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</si>
  <si>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</si>
  <si>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</si>
  <si>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</si>
  <si>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</si>
  <si>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</si>
  <si>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</si>
  <si>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</si>
  <si>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</si>
  <si>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</si>
  <si>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</si>
  <si>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</si>
  <si>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</si>
  <si>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</si>
  <si>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</si>
  <si>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</si>
  <si>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</si>
  <si>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</si>
  <si>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</si>
  <si>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</si>
  <si>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</si>
  <si>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</si>
  <si>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</si>
  <si>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</si>
  <si>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</si>
  <si>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</si>
  <si>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</si>
  <si>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</si>
  <si>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</si>
  <si>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</si>
  <si>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</si>
  <si>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</si>
  <si>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</si>
  <si>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</si>
  <si>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</si>
  <si>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</si>
  <si>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</si>
  <si>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</si>
  <si>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</si>
  <si>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</si>
  <si>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</si>
  <si>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</si>
  <si>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</si>
  <si>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</si>
  <si>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</si>
  <si>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</si>
  <si>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</si>
  <si>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</si>
  <si>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</si>
  <si>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</si>
  <si>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</si>
  <si>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</si>
  <si>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</si>
  <si>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</si>
  <si>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</si>
  <si>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</si>
  <si>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</si>
  <si>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</si>
  <si>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</si>
  <si>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</si>
  <si>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</si>
  <si>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</si>
  <si>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</si>
  <si>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</si>
  <si>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</si>
  <si>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</si>
  <si>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</si>
  <si>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</si>
  <si>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</si>
  <si>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</si>
  <si>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</si>
  <si>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</si>
  <si>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</si>
  <si>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</si>
  <si>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</si>
  <si>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</si>
  <si>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</si>
  <si>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</si>
  <si>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</si>
  <si>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</si>
  <si>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</si>
  <si>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</si>
  <si>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</si>
  <si>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</si>
  <si>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</si>
  <si>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</si>
  <si>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</si>
  <si>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</si>
  <si>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</si>
  <si>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</si>
  <si>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</si>
  <si>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</si>
  <si>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</si>
  <si>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</si>
  <si>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</si>
  <si>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</si>
  <si>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</si>
  <si>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</si>
  <si>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</si>
  <si>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</si>
  <si>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</si>
  <si>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</si>
  <si>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</si>
  <si>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</si>
  <si>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</si>
  <si>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</si>
  <si>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</si>
  <si>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</si>
  <si>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</si>
  <si>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</si>
  <si>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</si>
  <si>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</si>
  <si>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</si>
  <si>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</si>
  <si>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</si>
  <si>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</si>
  <si>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</si>
  <si>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</si>
  <si>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</si>
  <si>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</si>
  <si>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</si>
  <si>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</si>
  <si>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</si>
  <si>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</si>
  <si>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</si>
  <si>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</si>
  <si>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</si>
  <si>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</si>
  <si>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</si>
  <si>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</si>
  <si>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</si>
  <si>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</si>
  <si>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</si>
  <si>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</si>
  <si>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</si>
  <si>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</si>
  <si>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</si>
  <si>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</si>
  <si>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</si>
  <si>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</si>
  <si>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</si>
  <si>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</si>
  <si>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</si>
  <si>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</si>
  <si>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</si>
  <si>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</si>
  <si>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</si>
  <si>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</si>
  <si>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</si>
  <si>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</si>
  <si>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</si>
  <si>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</si>
  <si>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</si>
  <si>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</si>
  <si>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</si>
  <si>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</si>
  <si>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</si>
  <si>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</si>
  <si>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</si>
  <si>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</si>
  <si>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</si>
  <si>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</si>
  <si>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</si>
  <si>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</si>
  <si>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</si>
  <si>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</si>
  <si>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</si>
  <si>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</si>
  <si>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</si>
  <si>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</si>
  <si>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</si>
  <si>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</si>
  <si>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</si>
  <si>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</si>
  <si>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</si>
  <si>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</si>
  <si>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</si>
  <si>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</si>
  <si>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</si>
  <si>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</si>
  <si>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</si>
  <si>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</si>
  <si>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</si>
  <si>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</si>
  <si>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</si>
  <si>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</si>
  <si>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</si>
  <si>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</si>
  <si>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</si>
  <si>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</si>
  <si>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</si>
  <si>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</si>
  <si>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</si>
  <si>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</si>
  <si>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</si>
  <si>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</si>
  <si>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</si>
  <si>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</si>
  <si>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</si>
  <si>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</si>
  <si>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</si>
  <si>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</si>
  <si>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</si>
  <si>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</si>
  <si>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</si>
  <si>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</si>
  <si>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</si>
  <si>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</si>
  <si>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</si>
  <si>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</si>
  <si>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</si>
  <si>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</si>
  <si>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</si>
  <si>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</si>
  <si>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</si>
  <si>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</si>
  <si>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</si>
  <si>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</si>
  <si>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</si>
  <si>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</si>
  <si>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</si>
  <si>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</si>
  <si>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</si>
  <si>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</si>
  <si>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</si>
  <si>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</si>
  <si>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</si>
  <si>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</si>
  <si>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</si>
  <si>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</si>
  <si>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</si>
  <si>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</si>
  <si>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</si>
  <si>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</si>
  <si>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</si>
  <si>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</si>
  <si>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</si>
  <si>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</si>
  <si>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</si>
  <si>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</si>
  <si>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</si>
  <si>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</si>
  <si>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</si>
  <si>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</si>
  <si>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</si>
  <si>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</si>
  <si>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</si>
  <si>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</si>
  <si>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</si>
  <si>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</si>
  <si>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</si>
  <si>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</si>
  <si>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</si>
  <si>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</si>
  <si>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</si>
  <si>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</si>
  <si>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</si>
  <si>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</si>
  <si>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</si>
  <si>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</si>
  <si>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</si>
  <si>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</si>
  <si>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</si>
  <si>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</si>
  <si>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</si>
  <si>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</si>
  <si>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</si>
  <si>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</si>
  <si>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</si>
  <si>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</si>
  <si>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</si>
  <si>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</si>
  <si>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</si>
  <si>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</si>
  <si>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</si>
  <si>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</si>
  <si>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</si>
  <si>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</si>
  <si>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</si>
  <si>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</si>
  <si>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</si>
  <si>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</si>
  <si>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</si>
  <si>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</si>
  <si>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</si>
  <si>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</si>
  <si>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</si>
  <si>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</si>
  <si>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</si>
  <si>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</si>
  <si>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</si>
  <si>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</si>
  <si>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</si>
  <si>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</si>
  <si>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</si>
  <si>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</si>
  <si>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</si>
  <si>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</si>
  <si>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</si>
  <si>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</si>
  <si>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</si>
  <si>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</si>
  <si>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</si>
  <si>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</si>
  <si>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</si>
  <si>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</si>
  <si>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</si>
  <si>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</si>
  <si>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</si>
  <si>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</si>
  <si>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</si>
  <si>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</si>
  <si>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</si>
  <si>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</si>
  <si>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</si>
  <si>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</si>
  <si>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</si>
  <si>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</si>
  <si>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</si>
  <si>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</si>
  <si>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</si>
  <si>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</si>
  <si>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</si>
  <si>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</si>
  <si>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</si>
  <si>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</si>
  <si>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</si>
  <si>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</si>
  <si>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</si>
  <si>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</si>
  <si>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</si>
  <si>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</si>
  <si>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</si>
  <si>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</si>
  <si>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</si>
  <si>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</si>
  <si>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</si>
  <si>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</si>
  <si>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</si>
  <si>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</si>
  <si>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</si>
  <si>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</si>
  <si>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</si>
  <si>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</si>
  <si>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</si>
  <si>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</si>
  <si>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</si>
  <si>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</si>
  <si>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</si>
  <si>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</si>
  <si>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</si>
  <si>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</si>
  <si>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</si>
  <si>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</si>
  <si>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</si>
  <si>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</si>
  <si>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</si>
  <si>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</si>
  <si>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</si>
  <si>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</si>
  <si>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</si>
  <si>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</si>
  <si>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</si>
  <si>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</si>
  <si>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</si>
  <si>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</si>
  <si>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</si>
  <si>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</si>
  <si>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</si>
  <si>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</si>
  <si>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</si>
  <si>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</si>
  <si>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</si>
  <si>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</si>
  <si>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</si>
  <si>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</si>
  <si>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</si>
  <si>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</si>
  <si>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</si>
  <si>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</si>
  <si>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</si>
  <si>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</si>
  <si>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</si>
  <si>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</si>
  <si>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</si>
  <si>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</si>
  <si>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</si>
  <si>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</si>
  <si>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</si>
  <si>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</si>
  <si>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</si>
  <si>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</si>
  <si>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</si>
  <si>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</si>
  <si>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</si>
  <si>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</si>
  <si>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</si>
  <si>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</si>
  <si>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</si>
  <si>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</si>
  <si>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</si>
  <si>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</si>
  <si>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</si>
  <si>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</si>
  <si>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</si>
  <si>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</si>
  <si>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</si>
  <si>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</si>
  <si>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</si>
  <si>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</si>
  <si>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</si>
  <si>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</si>
  <si>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</si>
  <si>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</si>
  <si>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</si>
  <si>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</si>
  <si>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</si>
  <si>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</si>
  <si>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</si>
  <si>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</si>
  <si>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</si>
  <si>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</si>
  <si>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</si>
  <si>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</si>
  <si>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</si>
  <si>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</si>
  <si>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</si>
  <si>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</si>
  <si>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</si>
  <si>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</si>
  <si>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</si>
  <si>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</si>
  <si>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</si>
  <si>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</si>
  <si>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</si>
  <si>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</si>
  <si>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</si>
  <si>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</si>
  <si>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</si>
  <si>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</si>
  <si>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</si>
  <si>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</si>
  <si>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</si>
  <si>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</si>
  <si>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</si>
  <si>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</si>
  <si>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</si>
  <si>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</si>
  <si>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</si>
  <si>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</si>
  <si>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</si>
  <si>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</si>
  <si>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</si>
  <si>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</si>
  <si>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</si>
  <si>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</si>
  <si>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</si>
  <si>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</si>
  <si>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</si>
  <si>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</si>
  <si>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</si>
  <si>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</si>
  <si>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</si>
  <si>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</si>
  <si>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</si>
  <si>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</si>
  <si>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</si>
  <si>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</si>
  <si>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</si>
  <si>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</si>
  <si>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</si>
  <si>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</si>
  <si>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</si>
  <si>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</si>
  <si>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</si>
  <si>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</si>
  <si>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</si>
  <si>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</si>
  <si>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</si>
  <si>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</si>
  <si>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</si>
  <si>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</si>
  <si>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</si>
  <si>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</si>
  <si>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</si>
  <si>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</si>
  <si>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</si>
  <si>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</si>
  <si>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</si>
  <si>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</si>
  <si>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</si>
  <si>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</si>
  <si>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</si>
  <si>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</si>
  <si>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</si>
  <si>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</si>
  <si>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</si>
  <si>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</si>
  <si>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</si>
  <si>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</si>
  <si>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</si>
  <si>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</si>
  <si>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</si>
  <si>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</si>
  <si>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</si>
  <si>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</si>
  <si>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</si>
  <si>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</si>
  <si>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</si>
  <si>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</si>
  <si>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</si>
  <si>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</si>
  <si>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</si>
  <si>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</si>
  <si>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</si>
  <si>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</si>
  <si>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</si>
  <si>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</si>
  <si>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</si>
  <si>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</si>
  <si>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</si>
  <si>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</si>
  <si>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</si>
  <si>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</si>
  <si>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</si>
  <si>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</si>
  <si>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</si>
  <si>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</si>
  <si>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</si>
  <si>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</si>
  <si>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</si>
  <si>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</si>
  <si>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</si>
  <si>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</si>
  <si>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</si>
  <si>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</si>
  <si>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</si>
  <si>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</si>
  <si>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</si>
  <si>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</si>
  <si>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</si>
  <si>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</si>
  <si>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</si>
  <si>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</si>
  <si>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</si>
  <si>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</si>
  <si>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</si>
  <si>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</si>
  <si>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</si>
  <si>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</si>
  <si>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</si>
  <si>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</si>
  <si>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</si>
  <si>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</si>
  <si>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</si>
  <si>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</si>
  <si>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</si>
  <si>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</si>
  <si>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</si>
  <si>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</si>
  <si>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</si>
  <si>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</si>
  <si>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</si>
  <si>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</si>
  <si>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</si>
  <si>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</si>
  <si>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</si>
  <si>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</si>
  <si>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</si>
  <si>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</si>
  <si>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</si>
  <si>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</si>
  <si>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</si>
  <si>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</si>
  <si>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</si>
  <si>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</si>
  <si>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</si>
  <si>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</si>
  <si>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</si>
  <si>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</si>
  <si>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</si>
  <si>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</si>
  <si>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</si>
  <si>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</si>
  <si>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</si>
  <si>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</si>
  <si>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</si>
  <si>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</si>
  <si>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</si>
  <si>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</si>
  <si>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</si>
  <si>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</si>
  <si>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</si>
  <si>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</si>
  <si>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</si>
  <si>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</si>
  <si>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</si>
  <si>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</si>
  <si>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</si>
  <si>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</si>
  <si>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</si>
  <si>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</si>
  <si>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</si>
  <si>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</si>
  <si>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</si>
  <si>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</si>
  <si>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</si>
  <si>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</si>
  <si>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</si>
  <si>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</si>
  <si>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</si>
  <si>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</si>
  <si>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</si>
  <si>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</si>
  <si>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</si>
  <si>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</si>
  <si>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</si>
  <si>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</si>
  <si>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</si>
  <si>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</si>
  <si>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</si>
  <si>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</si>
  <si>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</si>
  <si>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</si>
  <si>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</si>
  <si>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</si>
  <si>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</si>
  <si>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</si>
  <si>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</si>
  <si>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</si>
  <si>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</si>
  <si>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</si>
  <si>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</si>
  <si>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</si>
  <si>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</si>
  <si>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</si>
  <si>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</si>
  <si>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</si>
  <si>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</si>
  <si>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</si>
  <si>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</si>
  <si>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</si>
  <si>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</si>
  <si>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</si>
  <si>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</si>
  <si>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</si>
  <si>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</si>
  <si>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</si>
  <si>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</si>
  <si>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</si>
  <si>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</si>
  <si>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</si>
  <si>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</si>
  <si>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</si>
  <si>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</si>
  <si>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</si>
  <si>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</si>
  <si>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</si>
  <si>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</si>
  <si>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</si>
  <si>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</si>
  <si>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</si>
  <si>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</si>
  <si>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</si>
  <si>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</si>
  <si>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</si>
  <si>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</si>
  <si>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</si>
  <si>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</si>
  <si>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</si>
  <si>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</si>
  <si>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</si>
  <si>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</si>
  <si>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</si>
  <si>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</si>
  <si>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</si>
  <si>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</si>
  <si>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</si>
  <si>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</si>
  <si>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</si>
  <si>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</si>
  <si>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</si>
  <si>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</si>
  <si>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</si>
  <si>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</si>
  <si>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</si>
  <si>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</si>
  <si>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</si>
  <si>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</si>
  <si>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</si>
  <si>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</si>
  <si>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</si>
  <si>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</si>
  <si>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</si>
  <si>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</si>
  <si>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</si>
  <si>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</si>
  <si>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</si>
  <si>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</si>
  <si>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</si>
  <si>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</si>
  <si>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</si>
  <si>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</si>
  <si>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</si>
  <si>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</si>
  <si>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</si>
  <si>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</si>
  <si>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</si>
  <si>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</si>
  <si>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</si>
  <si>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</si>
  <si>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</si>
  <si>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</si>
  <si>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</si>
  <si>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</si>
  <si>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</si>
  <si>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</si>
  <si>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</si>
  <si>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</si>
  <si>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</si>
  <si>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</si>
  <si>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</si>
  <si>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</si>
  <si>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</si>
  <si>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</si>
  <si>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</si>
  <si>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</si>
  <si>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</si>
  <si>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</si>
  <si>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</si>
  <si>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</si>
  <si>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</si>
  <si>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</si>
  <si>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</si>
  <si>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</si>
  <si>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</si>
  <si>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</si>
  <si>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</si>
  <si>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</si>
  <si>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</si>
  <si>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</si>
  <si>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</si>
  <si>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</si>
  <si>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</si>
  <si>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</si>
  <si>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</si>
  <si>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</si>
  <si>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</si>
  <si>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</si>
  <si>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</si>
  <si>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</si>
  <si>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</si>
  <si>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</si>
  <si>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</si>
  <si>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</si>
  <si>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</si>
  <si>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</si>
  <si>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</si>
  <si>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</si>
  <si>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</si>
  <si>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</si>
  <si>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</si>
  <si>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</si>
  <si>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</si>
  <si>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</si>
  <si>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</si>
  <si>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</si>
  <si>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</si>
  <si>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</si>
  <si>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</si>
  <si>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</si>
  <si>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</si>
  <si>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</si>
  <si>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</si>
  <si>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</si>
  <si>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</si>
  <si>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</si>
  <si>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</si>
  <si>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</si>
  <si>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</si>
  <si>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</si>
  <si>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</si>
  <si>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</si>
  <si>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</si>
  <si>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</si>
  <si>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</si>
  <si>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</si>
  <si>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</si>
  <si>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</si>
  <si>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</si>
  <si>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</si>
  <si>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</si>
  <si>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</si>
  <si>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</si>
  <si>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</si>
  <si>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</si>
  <si>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</si>
  <si>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</si>
  <si>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</si>
  <si>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</si>
  <si>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</si>
  <si>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</si>
  <si>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</si>
  <si>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</si>
  <si>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</si>
  <si>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</si>
  <si>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</si>
  <si>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</si>
  <si>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</si>
  <si>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</si>
  <si>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</si>
  <si>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</si>
  <si>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</si>
  <si>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</si>
  <si>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</si>
  <si>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</si>
  <si>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</si>
  <si>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</si>
  <si>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</si>
  <si>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</si>
  <si>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</si>
  <si>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</si>
  <si>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</si>
  <si>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</si>
  <si>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</si>
  <si>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</si>
  <si>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</si>
  <si>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</si>
  <si>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</si>
  <si>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</si>
  <si>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</si>
  <si>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</si>
  <si>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</si>
  <si>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</si>
  <si>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</si>
  <si>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</si>
  <si>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</si>
  <si>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</si>
  <si>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</si>
  <si>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</si>
  <si>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</si>
  <si>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</si>
  <si>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</si>
  <si>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</si>
  <si>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</si>
  <si>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</si>
  <si>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</si>
  <si>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</si>
  <si>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</si>
  <si>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</si>
  <si>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</si>
  <si>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</si>
  <si>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</si>
  <si>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</si>
  <si>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</si>
  <si>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</si>
  <si>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</si>
  <si>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</si>
  <si>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</si>
  <si>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</si>
  <si>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</si>
  <si>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</si>
  <si>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</si>
  <si>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</si>
  <si>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</si>
  <si>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</si>
  <si>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</si>
  <si>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</si>
  <si>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</si>
  <si>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</si>
  <si>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</si>
  <si>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</si>
  <si>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</si>
  <si>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</si>
  <si>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</si>
  <si>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</si>
  <si>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</si>
  <si>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</si>
  <si>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</si>
  <si>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</si>
  <si>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</si>
  <si>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</si>
  <si>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</si>
  <si>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</si>
  <si>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</si>
  <si>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</si>
  <si>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</si>
  <si>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</si>
  <si>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</si>
  <si>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</si>
  <si>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</si>
  <si>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</si>
  <si>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</si>
  <si>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</si>
  <si>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</si>
  <si>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</si>
  <si>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</si>
  <si>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</si>
  <si>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</si>
  <si>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</si>
  <si>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</si>
  <si>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</si>
  <si>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</si>
  <si>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</si>
  <si>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</si>
  <si>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</si>
  <si>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</si>
  <si>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</si>
  <si>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</si>
  <si>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</si>
  <si>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</si>
  <si>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</si>
  <si>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</si>
  <si>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</si>
  <si>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</si>
  <si>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</si>
  <si>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</si>
  <si>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</si>
  <si>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</si>
  <si>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</si>
  <si>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</si>
  <si>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</si>
  <si>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</si>
  <si>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</si>
  <si>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</si>
  <si>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</si>
  <si>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</si>
  <si>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</si>
  <si>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</si>
  <si>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</si>
  <si>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</si>
  <si>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</si>
  <si>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</si>
  <si>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</si>
  <si>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</si>
  <si>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</si>
  <si>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</si>
  <si>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</si>
  <si>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</si>
  <si>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</si>
  <si>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</si>
  <si>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</si>
  <si>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</si>
  <si>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</si>
  <si>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</si>
  <si>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</si>
  <si>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</si>
  <si>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</si>
  <si>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</si>
  <si>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</si>
  <si>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</si>
  <si>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</si>
  <si>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</si>
  <si>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</si>
  <si>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</si>
  <si>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</si>
  <si>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</si>
  <si>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</si>
  <si>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</si>
  <si>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</si>
  <si>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</si>
  <si>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</si>
  <si>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</si>
  <si>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</si>
  <si>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</si>
  <si>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</si>
  <si>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</si>
  <si>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</si>
  <si>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</si>
  <si>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</si>
  <si>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</si>
  <si>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</si>
  <si>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</si>
  <si>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</si>
  <si>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</si>
  <si>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</si>
  <si>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</si>
  <si>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</si>
  <si>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</si>
  <si>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</si>
  <si>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</si>
  <si>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</si>
  <si>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</si>
  <si>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</si>
  <si>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</si>
  <si>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</si>
  <si>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</si>
  <si>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</si>
  <si>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</si>
  <si>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</si>
  <si>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</si>
  <si>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</si>
  <si>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</si>
  <si>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</si>
  <si>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</si>
  <si>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</si>
  <si>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</si>
  <si>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</si>
  <si>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</si>
  <si>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</si>
  <si>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</si>
  <si>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</si>
  <si>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</si>
  <si>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</si>
  <si>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</si>
  <si>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</si>
  <si>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</si>
  <si>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</si>
  <si>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</si>
  <si>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</si>
  <si>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</si>
  <si>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</si>
  <si>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</si>
  <si>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</si>
  <si>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</si>
  <si>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</si>
  <si>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</si>
  <si>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</si>
  <si>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</si>
  <si>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</si>
  <si>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</si>
  <si>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</si>
  <si>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</si>
  <si>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</si>
  <si>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</si>
  <si>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</si>
  <si>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</si>
  <si>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</si>
  <si>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</si>
  <si>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</si>
  <si>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</si>
  <si>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</si>
  <si>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</si>
  <si>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</si>
  <si>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</si>
  <si>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</si>
  <si>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</si>
  <si>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</si>
  <si>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</si>
  <si>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</si>
  <si>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</si>
  <si>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</si>
  <si>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</si>
  <si>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</si>
  <si>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</si>
  <si>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</si>
  <si>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</si>
  <si>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</si>
  <si>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</si>
  <si>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</si>
  <si>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</si>
  <si>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</si>
  <si>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</si>
  <si>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</si>
  <si>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</si>
  <si>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</si>
  <si>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</si>
  <si>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</si>
  <si>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</si>
  <si>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</si>
  <si>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</si>
  <si>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</si>
  <si>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</si>
  <si>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</si>
  <si>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</si>
  <si>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</si>
  <si>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</si>
  <si>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</si>
  <si>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</si>
  <si>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</si>
  <si>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</si>
  <si>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</si>
  <si>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</si>
  <si>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</si>
  <si>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</si>
  <si>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</si>
  <si>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</si>
  <si>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</si>
  <si>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</si>
  <si>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</si>
  <si>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</si>
  <si>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</si>
  <si>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</si>
  <si>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</si>
  <si>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</si>
  <si>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</si>
  <si>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</si>
  <si>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</si>
  <si>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</si>
  <si>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</si>
  <si>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</si>
  <si>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</si>
  <si>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</si>
  <si>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</si>
  <si>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</si>
  <si>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</si>
  <si>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</si>
  <si>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</si>
  <si>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</si>
  <si>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</si>
  <si>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</si>
  <si>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</si>
  <si>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</si>
  <si>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</si>
  <si>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</si>
  <si>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</si>
  <si>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</si>
  <si>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</si>
  <si>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</si>
  <si>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</si>
  <si>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</si>
  <si>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</si>
  <si>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</si>
  <si>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</si>
  <si>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</si>
  <si>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</si>
  <si>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</si>
  <si>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</si>
  <si>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</si>
  <si>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</si>
  <si>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</si>
  <si>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</si>
  <si>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</si>
  <si>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</si>
  <si>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</si>
  <si>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</si>
  <si>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</si>
  <si>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</si>
  <si>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</si>
  <si>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</si>
  <si>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</si>
  <si>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</si>
  <si>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</si>
  <si>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</si>
  <si>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</si>
  <si>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</si>
  <si>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</si>
  <si>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</si>
  <si>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</si>
  <si>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</si>
  <si>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</si>
  <si>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</si>
  <si>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</si>
  <si>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</si>
  <si>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</si>
  <si>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</si>
  <si>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</si>
  <si>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</si>
  <si>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</si>
  <si>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</si>
  <si>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</si>
  <si>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</si>
  <si>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</si>
  <si>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</si>
  <si>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</si>
  <si>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</si>
  <si>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</si>
  <si>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</si>
  <si>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</si>
  <si>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</si>
  <si>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</si>
  <si>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</si>
  <si>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</si>
  <si>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</si>
  <si>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</si>
  <si>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</si>
  <si>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</si>
  <si>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</si>
  <si>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</si>
  <si>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</si>
  <si>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</si>
  <si>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</si>
  <si>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</si>
  <si>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</si>
  <si>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</si>
  <si>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</si>
  <si>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</si>
  <si>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</si>
  <si>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</si>
  <si>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</si>
  <si>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</si>
  <si>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</si>
  <si>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</si>
  <si>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</si>
  <si>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</si>
  <si>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</si>
  <si>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</si>
  <si>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</si>
  <si>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</si>
  <si>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</si>
  <si>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</si>
  <si>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</si>
  <si>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</si>
  <si>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</si>
  <si>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</si>
  <si>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</si>
  <si>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</si>
  <si>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</si>
  <si>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</si>
  <si>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</si>
  <si>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</si>
  <si>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</si>
  <si>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</si>
  <si>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</si>
  <si>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</si>
  <si>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</si>
  <si>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</si>
  <si>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</si>
  <si>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</si>
  <si>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</si>
  <si>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</si>
  <si>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</si>
  <si>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</si>
  <si>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</si>
  <si>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</si>
  <si>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</si>
  <si>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</si>
  <si>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</si>
  <si>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</si>
  <si>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</si>
  <si>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</si>
  <si>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</si>
  <si>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</si>
  <si>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</si>
  <si>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</si>
  <si>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</si>
  <si>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</si>
  <si>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</si>
  <si>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</si>
  <si>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</si>
  <si>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</si>
  <si>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</si>
  <si>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</si>
  <si>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</si>
  <si>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</si>
  <si>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</si>
  <si>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</si>
  <si>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</si>
  <si>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</si>
  <si>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</si>
  <si>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</si>
  <si>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</si>
  <si>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</si>
  <si>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</si>
  <si>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</si>
  <si>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</si>
  <si>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</si>
  <si>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</si>
  <si>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</si>
  <si>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</si>
  <si>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</si>
  <si>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</si>
  <si>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</si>
  <si>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</si>
  <si>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</si>
  <si>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</si>
  <si>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</si>
  <si>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</si>
  <si>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</si>
  <si>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</si>
  <si>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</si>
  <si>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</si>
  <si>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</si>
  <si>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</si>
  <si>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</si>
  <si>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</si>
  <si>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</si>
  <si>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</si>
  <si>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</si>
  <si>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</si>
  <si>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</si>
  <si>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</si>
  <si>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</si>
  <si>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</si>
  <si>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</si>
  <si>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</si>
  <si>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</si>
  <si>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</si>
  <si>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</si>
  <si>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</si>
  <si>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</si>
  <si>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</si>
  <si>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</si>
  <si>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</si>
  <si>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</si>
  <si>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</si>
  <si>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</si>
  <si>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</si>
  <si>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</si>
  <si>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</si>
  <si>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</si>
  <si>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</si>
  <si>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</si>
  <si>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</si>
  <si>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</si>
  <si>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</si>
  <si>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</si>
  <si>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</si>
  <si>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</si>
  <si>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</si>
  <si>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</si>
  <si>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</si>
  <si>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</si>
  <si>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</si>
  <si>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</si>
  <si>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</si>
  <si>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</si>
  <si>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</si>
  <si>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</si>
  <si>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</si>
  <si>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</si>
  <si>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</si>
  <si>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</si>
  <si>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</si>
  <si>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</si>
  <si>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</si>
  <si>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</si>
  <si>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</si>
  <si>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</si>
  <si>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</si>
  <si>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</si>
  <si>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</si>
  <si>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</si>
  <si>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</si>
  <si>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</si>
  <si>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</si>
  <si>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</si>
  <si>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</si>
  <si>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</si>
  <si>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</si>
  <si>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</si>
  <si>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</si>
  <si>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</si>
  <si>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</si>
  <si>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</si>
  <si>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</si>
  <si>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</si>
  <si>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</si>
  <si>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</si>
  <si>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</si>
  <si>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</si>
  <si>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</si>
  <si>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</si>
  <si>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</si>
  <si>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</si>
  <si>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</si>
  <si>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</si>
  <si>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</si>
  <si>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</si>
  <si>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</si>
  <si>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</si>
  <si>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</si>
  <si>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</si>
  <si>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</si>
  <si>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</si>
  <si>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</si>
  <si>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</si>
  <si>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</si>
  <si>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</si>
  <si>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</si>
  <si>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</si>
  <si>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</si>
  <si>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</si>
  <si>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</si>
  <si>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</si>
  <si>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</si>
  <si>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</si>
  <si>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</si>
  <si>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</si>
  <si>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</si>
  <si>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</si>
  <si>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</si>
  <si>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</si>
  <si>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</si>
  <si>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</si>
  <si>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</si>
  <si>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</si>
  <si>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</si>
  <si>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</si>
  <si>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</si>
  <si>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</si>
  <si>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</si>
  <si>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</si>
  <si>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</si>
  <si>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</si>
  <si>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</si>
  <si>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</si>
  <si>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</si>
  <si>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</si>
  <si>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</si>
  <si>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</si>
  <si>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</si>
  <si>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</si>
  <si>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</si>
  <si>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</si>
  <si>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</si>
  <si>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</si>
  <si>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</si>
  <si>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</si>
  <si>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</si>
  <si>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</si>
  <si>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</si>
  <si>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</si>
  <si>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</si>
  <si>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</si>
  <si>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</si>
  <si>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</si>
  <si>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</si>
  <si>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</si>
  <si>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</si>
  <si>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</si>
  <si>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</si>
  <si>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</si>
  <si>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</si>
  <si>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</si>
  <si>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</si>
  <si>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</si>
  <si>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</si>
  <si>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</si>
  <si>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</si>
  <si>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</si>
  <si>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</si>
  <si>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</si>
  <si>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</si>
  <si>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</si>
  <si>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</si>
  <si>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</si>
  <si>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</si>
  <si>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</si>
  <si>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</si>
  <si>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</si>
  <si>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</si>
  <si>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</si>
  <si>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</si>
  <si>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</si>
  <si>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</si>
  <si>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</si>
  <si>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</si>
  <si>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</si>
  <si>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</si>
  <si>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</si>
  <si>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</si>
  <si>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</si>
  <si>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</si>
  <si>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</si>
  <si>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</si>
  <si>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</si>
  <si>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</si>
  <si>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</si>
  <si>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</si>
  <si>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</si>
  <si>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</si>
  <si>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</si>
  <si>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</si>
  <si>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</si>
  <si>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</si>
  <si>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</si>
  <si>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</si>
  <si>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</si>
  <si>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</si>
  <si>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</si>
  <si>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</si>
  <si>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</si>
  <si>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</si>
  <si>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</si>
  <si>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</si>
  <si>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</si>
  <si>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</si>
  <si>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</si>
  <si>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</si>
  <si>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</si>
  <si>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</si>
  <si>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</si>
  <si>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</si>
  <si>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</si>
  <si>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</si>
  <si>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</si>
  <si>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</si>
  <si>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</si>
  <si>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</si>
  <si>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</si>
  <si>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</si>
  <si>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</si>
  <si>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</si>
  <si>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</si>
  <si>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</si>
  <si>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</si>
  <si>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</si>
  <si>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</si>
  <si>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</si>
  <si>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</si>
  <si>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</si>
  <si>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</si>
  <si>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</si>
  <si>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</si>
  <si>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</si>
  <si>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</si>
  <si>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</si>
  <si>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</si>
  <si>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</si>
  <si>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</si>
  <si>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</si>
  <si>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</si>
  <si>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</si>
  <si>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</si>
  <si>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</si>
  <si>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</si>
  <si>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</si>
  <si>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</si>
  <si>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</si>
  <si>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</si>
  <si>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</si>
  <si>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</si>
  <si>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</si>
  <si>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</si>
  <si>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</si>
  <si>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</si>
  <si>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</si>
  <si>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</si>
  <si>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</si>
  <si>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</si>
  <si>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</si>
  <si>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</si>
  <si>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</si>
  <si>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</si>
  <si>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</si>
  <si>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</si>
  <si>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</si>
  <si>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</si>
  <si>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</si>
  <si>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</si>
  <si>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</si>
  <si>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</si>
  <si>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</si>
  <si>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</si>
  <si>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</si>
  <si>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</si>
  <si>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</si>
  <si>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</si>
  <si>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</si>
  <si>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</si>
  <si>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</si>
  <si>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</si>
  <si>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</si>
  <si>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</si>
  <si>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</si>
  <si>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</si>
  <si>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</si>
  <si>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</si>
  <si>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</si>
  <si>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</si>
  <si>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</si>
  <si>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</si>
  <si>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</si>
  <si>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</si>
  <si>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</si>
  <si>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</si>
  <si>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</si>
  <si>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</si>
  <si>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</si>
  <si>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</si>
  <si>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</si>
  <si>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</si>
  <si>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</si>
  <si>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</si>
  <si>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</si>
  <si>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</si>
  <si>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</si>
  <si>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</si>
  <si>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</si>
  <si>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</si>
  <si>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</si>
  <si>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</si>
  <si>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</si>
  <si>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</si>
  <si>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</si>
  <si>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</si>
  <si>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</si>
  <si>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</si>
  <si>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</si>
  <si>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</si>
  <si>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</si>
  <si>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</si>
  <si>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</si>
  <si>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</si>
  <si>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</si>
  <si>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</si>
  <si>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</si>
  <si>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</si>
  <si>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</si>
  <si>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</si>
  <si>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</si>
  <si>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</si>
  <si>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</si>
  <si>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</si>
  <si>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</si>
  <si>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</si>
  <si>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</si>
  <si>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</si>
  <si>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</si>
  <si>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</si>
  <si>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</si>
  <si>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</si>
  <si>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</si>
  <si>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</si>
  <si>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</si>
  <si>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</si>
  <si>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</si>
  <si>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</si>
  <si>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</si>
  <si>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</si>
  <si>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</si>
  <si>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</si>
  <si>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</si>
  <si>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</si>
  <si>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</si>
  <si>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</si>
  <si>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</si>
  <si>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</si>
  <si>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</si>
  <si>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</si>
  <si>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</si>
  <si>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</si>
  <si>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</si>
  <si>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</si>
  <si>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</si>
  <si>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</si>
  <si>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</si>
  <si>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</si>
  <si>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</si>
  <si>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</si>
  <si>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</si>
  <si>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</si>
  <si>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</si>
  <si>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</si>
  <si>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</si>
  <si>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</si>
  <si>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</si>
  <si>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</si>
  <si>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</si>
  <si>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</si>
  <si>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</si>
  <si>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</si>
  <si>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</si>
  <si>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</si>
  <si>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</si>
  <si>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</si>
  <si>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</si>
  <si>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</si>
  <si>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</si>
  <si>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</si>
  <si>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</si>
  <si>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</si>
  <si>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</si>
  <si>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</si>
  <si>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</si>
  <si>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</si>
  <si>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</si>
  <si>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</si>
  <si>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</si>
  <si>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</si>
  <si>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</si>
  <si>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</si>
  <si>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</si>
  <si>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</si>
  <si>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</si>
  <si>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</si>
  <si>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</si>
  <si>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</si>
  <si>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</si>
  <si>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</si>
  <si>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</si>
  <si>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</si>
  <si>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</si>
  <si>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</si>
  <si>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</si>
  <si>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</si>
  <si>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</si>
  <si>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</si>
  <si>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</si>
  <si>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</si>
  <si>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</si>
  <si>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</si>
  <si>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</si>
  <si>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</si>
  <si>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</si>
  <si>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</si>
  <si>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</si>
  <si>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</si>
  <si>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</si>
  <si>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</si>
  <si>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</si>
  <si>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</si>
  <si>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</si>
  <si>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</si>
  <si>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</si>
  <si>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</si>
  <si>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</si>
  <si>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</si>
  <si>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</si>
  <si>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</si>
  <si>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</si>
  <si>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</si>
  <si>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</si>
  <si>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</si>
  <si>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</si>
  <si>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</si>
  <si>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</si>
  <si>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</si>
  <si>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</si>
  <si>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</si>
  <si>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</si>
  <si>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</si>
  <si>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</si>
  <si>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</si>
  <si>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</si>
  <si>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</si>
  <si>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</si>
  <si>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</si>
  <si>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</si>
  <si>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</si>
  <si>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</si>
  <si>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</si>
  <si>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</si>
  <si>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</si>
  <si>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</si>
  <si>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</si>
  <si>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</si>
  <si>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</si>
  <si>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</si>
  <si>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</si>
  <si>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</si>
  <si>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</si>
  <si>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</si>
  <si>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</si>
  <si>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</si>
  <si>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</si>
  <si>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</si>
  <si>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</si>
  <si>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</si>
  <si>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</si>
  <si>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</si>
  <si>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</si>
  <si>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</si>
  <si>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</si>
  <si>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</si>
  <si>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</si>
  <si>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</si>
  <si>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</si>
  <si>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</si>
  <si>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</si>
  <si>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</si>
  <si>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</si>
  <si>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</si>
  <si>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</si>
  <si>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</si>
  <si>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</si>
  <si>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</si>
  <si>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</si>
  <si>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</si>
  <si>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</si>
  <si>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</si>
  <si>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</si>
  <si>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</si>
  <si>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</si>
  <si>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</si>
  <si>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</si>
  <si>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</si>
  <si>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</si>
  <si>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</si>
  <si>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</si>
  <si>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</si>
  <si>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</si>
  <si>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</si>
  <si>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</si>
  <si>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</si>
  <si>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</si>
  <si>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</si>
  <si>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</si>
  <si>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</si>
  <si>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</si>
  <si>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</si>
  <si>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</si>
  <si>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</si>
  <si>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</si>
  <si>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</si>
  <si>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</si>
  <si>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</si>
  <si>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</si>
  <si>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</si>
  <si>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</si>
  <si>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</si>
  <si>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</si>
  <si>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</si>
  <si>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</si>
  <si>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</si>
  <si>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</si>
  <si>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</si>
  <si>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</si>
  <si>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</si>
  <si>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</si>
  <si>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</si>
  <si>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</si>
  <si>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</si>
  <si>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</si>
  <si>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</si>
  <si>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</si>
  <si>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</si>
  <si>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</si>
  <si>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</si>
  <si>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</si>
  <si>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</si>
  <si>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</si>
  <si>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</si>
  <si>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</si>
  <si>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</si>
  <si>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</si>
  <si>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</si>
  <si>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</si>
  <si>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</si>
  <si>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</si>
  <si>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</si>
  <si>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</si>
  <si>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</si>
  <si>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</si>
  <si>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</si>
  <si>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</si>
  <si>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</si>
  <si>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</si>
  <si>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</si>
  <si>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</si>
  <si>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</si>
  <si>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</si>
  <si>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</si>
  <si>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</si>
  <si>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</si>
  <si>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</si>
  <si>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</si>
  <si>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</si>
  <si>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</si>
  <si>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</si>
  <si>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</si>
  <si>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</si>
  <si>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</si>
  <si>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</si>
  <si>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</si>
  <si>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</si>
  <si>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</si>
  <si>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</si>
  <si>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</si>
  <si>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</si>
  <si>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</si>
  <si>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</si>
  <si>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</si>
  <si>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</si>
  <si>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</si>
  <si>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</si>
  <si>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</si>
  <si>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</si>
  <si>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</si>
  <si>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</si>
  <si>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</si>
  <si>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</si>
  <si>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</si>
  <si>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</si>
  <si>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</si>
  <si>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</si>
  <si>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</si>
  <si>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</si>
  <si>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</si>
  <si>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</si>
  <si>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</si>
  <si>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</si>
  <si>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</si>
  <si>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</si>
  <si>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</si>
  <si>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</si>
  <si>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</si>
  <si>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</si>
  <si>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</si>
  <si>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</si>
  <si>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</si>
  <si>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</si>
  <si>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</si>
  <si>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</si>
  <si>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</si>
  <si>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</si>
  <si>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</si>
  <si>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</si>
  <si>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</si>
  <si>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</si>
  <si>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</si>
  <si>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</si>
  <si>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</si>
  <si>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</si>
  <si>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</si>
  <si>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</si>
  <si>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</si>
  <si>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</si>
  <si>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</si>
  <si>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</si>
  <si>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</si>
  <si>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</si>
  <si>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</si>
  <si>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</si>
  <si>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</si>
  <si>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</si>
  <si>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</si>
  <si>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</si>
  <si>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</si>
  <si>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</si>
  <si>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</si>
  <si>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</si>
  <si>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</si>
  <si>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</si>
  <si>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</si>
  <si>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</si>
  <si>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</si>
  <si>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</si>
  <si>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</si>
  <si>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</si>
  <si>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</si>
  <si>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</si>
  <si>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</si>
  <si>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</si>
  <si>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</si>
  <si>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</si>
  <si>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</si>
  <si>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</si>
  <si>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</si>
  <si>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</si>
  <si>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</si>
  <si>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</si>
  <si>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</si>
  <si>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</si>
  <si>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</si>
  <si>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</si>
  <si>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</si>
  <si>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</si>
  <si>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</si>
  <si>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</si>
  <si>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</si>
  <si>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</si>
  <si>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</si>
  <si>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</si>
  <si>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</si>
  <si>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</si>
  <si>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</si>
  <si>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</si>
  <si>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</si>
  <si>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</si>
  <si>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</si>
  <si>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</si>
  <si>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</si>
  <si>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</si>
  <si>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</si>
  <si>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</si>
  <si>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</si>
  <si>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</si>
  <si>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</si>
  <si>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</si>
  <si>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</si>
  <si>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</si>
  <si>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</si>
  <si>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</si>
  <si>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</si>
  <si>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</si>
  <si>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</si>
  <si>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</si>
  <si>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</si>
  <si>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</si>
  <si>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</si>
  <si>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</si>
  <si>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</si>
  <si>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</si>
  <si>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</si>
  <si>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</si>
  <si>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</si>
  <si>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</si>
  <si>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</si>
  <si>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</si>
  <si>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</si>
  <si>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</si>
  <si>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</si>
  <si>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</si>
  <si>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</si>
  <si>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</si>
  <si>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</si>
  <si>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</si>
  <si>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</si>
  <si>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</si>
  <si>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</si>
  <si>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</si>
  <si>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</si>
  <si>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</si>
  <si>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</si>
  <si>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</si>
  <si>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</si>
  <si>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</si>
  <si>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</si>
  <si>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</si>
  <si>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</si>
  <si>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</si>
  <si>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</si>
  <si>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</si>
  <si>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</si>
  <si>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</si>
  <si>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</si>
  <si>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</si>
  <si>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</si>
  <si>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</si>
  <si>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</si>
  <si>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</si>
  <si>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</si>
  <si>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</si>
  <si>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</si>
  <si>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</si>
  <si>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</si>
  <si>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</si>
  <si>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</si>
  <si>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</si>
  <si>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</si>
  <si>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</si>
  <si>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</si>
  <si>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</si>
  <si>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</si>
  <si>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</si>
  <si>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</si>
  <si>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</si>
  <si>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</si>
  <si>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</si>
  <si>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</si>
  <si>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</si>
  <si>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</si>
  <si>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</si>
  <si>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</si>
  <si>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</si>
  <si>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</si>
  <si>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</si>
  <si>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</si>
  <si>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</si>
  <si>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</si>
  <si>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</si>
  <si>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</si>
  <si>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</si>
  <si>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</si>
  <si>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</si>
  <si>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</si>
  <si>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</si>
  <si>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</si>
  <si>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</si>
  <si>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</si>
  <si>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</si>
  <si>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</si>
  <si>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</si>
  <si>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</si>
  <si>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</si>
  <si>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</si>
  <si>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</si>
  <si>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</si>
  <si>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</si>
  <si>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</si>
  <si>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</si>
  <si>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</si>
  <si>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</si>
  <si>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</si>
  <si>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</si>
  <si>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</si>
  <si>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</si>
  <si>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</si>
  <si>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</si>
  <si>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</si>
  <si>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</si>
  <si>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</si>
  <si>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</si>
  <si>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</si>
  <si>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</si>
  <si>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</si>
  <si>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</si>
  <si>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</si>
  <si>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</si>
  <si>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</si>
  <si>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</si>
  <si>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</si>
  <si>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</si>
  <si>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</si>
  <si>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</si>
  <si>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</si>
  <si>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</si>
  <si>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</si>
  <si>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</si>
  <si>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</si>
  <si>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</si>
  <si>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</si>
  <si>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</si>
  <si>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</si>
  <si>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</si>
  <si>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</si>
  <si>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</si>
  <si>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</si>
  <si>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</si>
  <si>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</si>
  <si>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</si>
  <si>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</si>
  <si>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</si>
  <si>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</si>
  <si>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</si>
  <si>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</si>
  <si>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</si>
  <si>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</si>
  <si>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</si>
  <si>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</si>
  <si>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</si>
  <si>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</si>
  <si>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</si>
  <si>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</si>
  <si>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</si>
  <si>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</si>
  <si>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</si>
  <si>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</si>
  <si>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</si>
  <si>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</si>
  <si>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</si>
  <si>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</si>
  <si>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</si>
  <si>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</si>
  <si>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</si>
  <si>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</si>
  <si>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</si>
  <si>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</si>
  <si>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</si>
  <si>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</si>
  <si>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</si>
  <si>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</si>
  <si>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</si>
  <si>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</si>
  <si>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</si>
  <si>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</si>
  <si>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</si>
  <si>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</si>
  <si>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</si>
  <si>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</si>
  <si>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</si>
  <si>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</si>
  <si>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</si>
  <si>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</si>
  <si>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</si>
  <si>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</si>
  <si>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</si>
  <si>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</si>
  <si>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</si>
  <si>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</si>
  <si>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</si>
  <si>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</si>
  <si>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</si>
  <si>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</si>
  <si>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</si>
  <si>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</si>
  <si>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</si>
  <si>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</si>
  <si>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</si>
  <si>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</si>
  <si>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</si>
  <si>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</si>
  <si>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</si>
  <si>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</si>
  <si>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</si>
  <si>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</si>
  <si>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</si>
  <si>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</si>
  <si>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</si>
  <si>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</si>
  <si>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</si>
  <si>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</si>
  <si>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</si>
  <si>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</si>
  <si>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</si>
  <si>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</si>
  <si>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</si>
  <si>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</si>
  <si>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</si>
  <si>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</si>
  <si>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</si>
  <si>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</si>
  <si>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</si>
  <si>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</si>
  <si>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</si>
  <si>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</si>
  <si>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</si>
  <si>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</si>
  <si>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</si>
  <si>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</si>
  <si>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</si>
  <si>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</si>
  <si>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</si>
  <si>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</si>
  <si>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</si>
  <si>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</si>
  <si>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</si>
  <si>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</si>
  <si>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</si>
  <si>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</si>
  <si>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</si>
  <si>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</si>
  <si>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</si>
  <si>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</si>
  <si>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</si>
  <si>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</si>
  <si>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</si>
  <si>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</si>
  <si>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</si>
  <si>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</si>
  <si>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</si>
  <si>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</si>
  <si>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</si>
  <si>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</si>
  <si>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</si>
  <si>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</si>
  <si>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</si>
  <si>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</si>
  <si>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</si>
  <si>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</si>
  <si>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</si>
  <si>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</si>
  <si>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</si>
  <si>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</si>
  <si>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</si>
  <si>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</si>
  <si>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</si>
  <si>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</si>
  <si>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</si>
  <si>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</si>
  <si>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</si>
  <si>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</si>
  <si>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</si>
  <si>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</si>
  <si>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</si>
  <si>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</si>
  <si>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</si>
  <si>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</si>
  <si>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</si>
  <si>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</si>
  <si>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</si>
  <si>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</si>
  <si>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</si>
  <si>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</si>
  <si>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</si>
  <si>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</si>
  <si>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</si>
  <si>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</si>
  <si>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</si>
  <si>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</si>
  <si>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</si>
  <si>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</si>
  <si>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</si>
  <si>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</si>
  <si>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</si>
  <si>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</si>
  <si>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</si>
  <si>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</si>
  <si>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</si>
  <si>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</si>
  <si>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</si>
  <si>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</si>
  <si>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</si>
  <si>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</si>
  <si>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</si>
  <si>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</si>
  <si>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</si>
  <si>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</si>
  <si>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</si>
  <si>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</si>
  <si>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</si>
  <si>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</si>
  <si>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</si>
  <si>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</si>
  <si>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</si>
  <si>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</si>
  <si>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</si>
  <si>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</si>
  <si>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</si>
  <si>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</si>
  <si>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</si>
  <si>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</si>
  <si>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</si>
  <si>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</si>
  <si>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</si>
  <si>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</si>
  <si>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</si>
  <si>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</si>
  <si>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</si>
  <si>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</si>
  <si>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</si>
  <si>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</si>
  <si>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</si>
  <si>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</si>
  <si>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</si>
  <si>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</si>
  <si>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</si>
  <si>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</si>
  <si>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</si>
  <si>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</si>
  <si>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</si>
  <si>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</si>
  <si>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</si>
  <si>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</si>
  <si>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</si>
  <si>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</si>
  <si>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</si>
  <si>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</si>
  <si>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</si>
  <si>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</si>
  <si>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</si>
  <si>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</si>
  <si>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</si>
  <si>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</si>
  <si>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</si>
  <si>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</si>
  <si>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</si>
  <si>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</si>
  <si>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</si>
  <si>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</si>
  <si>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</si>
  <si>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</si>
  <si>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</si>
  <si>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</si>
  <si>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</si>
  <si>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</si>
  <si>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</si>
  <si>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</si>
  <si>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</si>
  <si>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</si>
  <si>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</si>
  <si>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</si>
  <si>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</si>
  <si>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</si>
  <si>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</si>
  <si>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</si>
  <si>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</si>
  <si>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</si>
  <si>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</si>
  <si>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</si>
  <si>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</si>
  <si>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</si>
  <si>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</si>
  <si>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</si>
  <si>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</si>
  <si>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</si>
  <si>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</si>
  <si>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</si>
  <si>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</si>
  <si>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</si>
  <si>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</si>
  <si>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</si>
  <si>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</si>
  <si>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</si>
  <si>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</si>
  <si>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</si>
  <si>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</si>
  <si>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</si>
  <si>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</si>
  <si>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</si>
  <si>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</si>
  <si>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</si>
  <si>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</si>
  <si>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</si>
  <si>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</si>
  <si>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</si>
  <si>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</si>
  <si>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</si>
  <si>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</si>
  <si>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</si>
  <si>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</si>
  <si>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</si>
  <si>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</si>
  <si>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</si>
  <si>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</si>
  <si>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</si>
  <si>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</si>
  <si>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</si>
  <si>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</si>
  <si>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</si>
  <si>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</si>
  <si>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</si>
  <si>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</si>
  <si>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</si>
  <si>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</si>
  <si>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</si>
  <si>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</si>
  <si>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</si>
  <si>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</si>
  <si>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</si>
  <si>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</si>
  <si>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</si>
  <si>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</si>
  <si>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</si>
  <si>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</si>
  <si>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</si>
  <si>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</si>
  <si>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</si>
  <si>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</si>
  <si>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</si>
  <si>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</si>
  <si>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</si>
  <si>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</si>
  <si>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</si>
  <si>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</si>
  <si>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</si>
  <si>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</si>
  <si>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</si>
  <si>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</si>
  <si>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</si>
  <si>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</si>
  <si>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</si>
  <si>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</si>
  <si>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</si>
  <si>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</si>
  <si>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</si>
  <si>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</si>
  <si>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</si>
  <si>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</si>
  <si>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</si>
  <si>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</si>
  <si>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</si>
  <si>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</si>
  <si>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</si>
  <si>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</si>
  <si>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</si>
  <si>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</si>
  <si>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</si>
  <si>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</si>
  <si>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</si>
  <si>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</si>
  <si>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</si>
  <si>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</si>
  <si>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</si>
  <si>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</si>
  <si>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</si>
  <si>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</si>
  <si>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</si>
  <si>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</si>
  <si>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</si>
  <si>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</si>
  <si>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</si>
  <si>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</si>
  <si>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</si>
  <si>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</si>
  <si>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</si>
  <si>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</si>
  <si>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</si>
  <si>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</si>
  <si>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</si>
  <si>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</si>
  <si>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</si>
  <si>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</si>
  <si>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</si>
  <si>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</si>
  <si>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</si>
  <si>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</si>
  <si>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</si>
  <si>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</si>
  <si>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</si>
  <si>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</si>
  <si>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</si>
  <si>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</si>
  <si>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</si>
  <si>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</si>
  <si>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</si>
  <si>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</si>
  <si>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</si>
  <si>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</si>
  <si>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</si>
  <si>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</si>
  <si>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</si>
  <si>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</si>
  <si>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</si>
  <si>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</si>
  <si>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</si>
  <si>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</si>
  <si>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</si>
  <si>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</si>
  <si>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</si>
  <si>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</si>
  <si>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</si>
  <si>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</si>
  <si>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</si>
  <si>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</si>
  <si>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</si>
  <si>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</si>
  <si>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</si>
  <si>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</si>
  <si>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</si>
  <si>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</si>
  <si>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</si>
  <si>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</si>
  <si>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</si>
  <si>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</si>
  <si>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</si>
  <si>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</si>
  <si>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</si>
  <si>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</si>
  <si>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</si>
  <si>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</si>
  <si>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</si>
  <si>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</si>
  <si>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</si>
  <si>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</si>
  <si>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</si>
  <si>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</si>
  <si>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</si>
  <si>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</si>
  <si>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</si>
  <si>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</si>
  <si>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</si>
  <si>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</si>
  <si>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</si>
  <si>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</si>
  <si>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</si>
  <si>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</si>
  <si>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</si>
  <si>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</si>
  <si>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</si>
  <si>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</si>
  <si>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</si>
  <si>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</si>
  <si>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</si>
  <si>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</si>
  <si>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</si>
  <si>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</si>
  <si>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</si>
  <si>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</si>
  <si>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</si>
  <si>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</si>
  <si>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</si>
  <si>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</si>
  <si>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</si>
  <si>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</si>
  <si>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</si>
  <si>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</si>
  <si>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</si>
  <si>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</si>
  <si>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</si>
  <si>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</si>
  <si>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</si>
  <si>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</si>
  <si>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</si>
  <si>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</si>
  <si>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</si>
  <si>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</si>
  <si>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</si>
  <si>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</si>
  <si>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</si>
  <si>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</si>
  <si>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</si>
  <si>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</si>
  <si>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</si>
  <si>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</si>
  <si>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</si>
  <si>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</si>
  <si>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</si>
  <si>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</si>
  <si>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</si>
  <si>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</si>
  <si>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</si>
  <si>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</si>
  <si>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</si>
  <si>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</si>
  <si>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</si>
  <si>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</si>
  <si>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</si>
  <si>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</si>
  <si>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</si>
  <si>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</si>
  <si>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</si>
  <si>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</si>
  <si>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</si>
  <si>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</si>
  <si>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</si>
  <si>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</si>
  <si>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</si>
  <si>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</si>
  <si>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</si>
  <si>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</si>
  <si>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</si>
  <si>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</si>
  <si>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</si>
  <si>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</si>
  <si>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</si>
  <si>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</si>
  <si>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</si>
  <si>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</si>
  <si>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</si>
  <si>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</si>
  <si>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</si>
  <si>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</si>
  <si>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</si>
  <si>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</si>
  <si>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</si>
  <si>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</si>
  <si>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</si>
  <si>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</si>
  <si>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</si>
  <si>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</si>
  <si>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</si>
  <si>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</si>
  <si>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</si>
  <si>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</si>
  <si>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</si>
  <si>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</si>
  <si>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</si>
  <si>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</si>
  <si>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</si>
  <si>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</si>
  <si>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</si>
  <si>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</si>
  <si>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</si>
  <si>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</si>
  <si>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</si>
  <si>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</si>
  <si>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</si>
  <si>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</si>
  <si>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</si>
  <si>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</si>
  <si>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</si>
  <si>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</si>
  <si>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</si>
  <si>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</si>
  <si>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</si>
  <si>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</si>
  <si>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</si>
  <si>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</si>
  <si>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</si>
  <si>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</si>
  <si>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</si>
  <si>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</si>
  <si>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</si>
  <si>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</si>
  <si>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</si>
  <si>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</si>
  <si>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</si>
  <si>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</si>
  <si>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</si>
  <si>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</si>
  <si>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</si>
  <si>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</si>
  <si>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</si>
  <si>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</si>
  <si>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</si>
  <si>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</si>
  <si>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</si>
  <si>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</si>
  <si>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</si>
  <si>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</si>
  <si>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</si>
  <si>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</si>
  <si>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</si>
  <si>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</si>
  <si>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</si>
  <si>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</si>
  <si>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</si>
  <si>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</si>
  <si>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</si>
  <si>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</si>
  <si>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</si>
  <si>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</si>
  <si>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</si>
  <si>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</si>
  <si>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</si>
  <si>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</si>
  <si>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</si>
  <si>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</si>
  <si>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</si>
  <si>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</si>
  <si>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</si>
  <si>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</si>
  <si>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</si>
  <si>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</si>
  <si>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</si>
  <si>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</si>
  <si>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</si>
  <si>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</si>
  <si>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</si>
  <si>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</si>
  <si>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</si>
  <si>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</si>
  <si>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</si>
  <si>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</si>
  <si>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</si>
  <si>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</si>
  <si>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</si>
  <si>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</si>
  <si>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</si>
  <si>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</si>
  <si>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</si>
  <si>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</si>
  <si>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</si>
  <si>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</si>
  <si>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</si>
  <si>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</si>
  <si>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</si>
  <si>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</si>
  <si>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</si>
  <si>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</si>
  <si>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</si>
  <si>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</si>
  <si>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</si>
  <si>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</si>
  <si>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</si>
  <si>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</si>
  <si>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</si>
  <si>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</si>
  <si>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</si>
  <si>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</si>
  <si>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</si>
  <si>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</si>
  <si>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</si>
  <si>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</si>
  <si>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</si>
  <si>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</si>
  <si>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</si>
  <si>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</si>
  <si>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</si>
  <si>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</si>
  <si>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</si>
  <si>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</si>
  <si>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</si>
  <si>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</si>
  <si>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</si>
  <si>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</si>
  <si>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</si>
  <si>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</si>
  <si>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</si>
  <si>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</si>
  <si>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</si>
  <si>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</si>
  <si>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</si>
  <si>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</si>
  <si>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</si>
  <si>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</si>
  <si>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</si>
  <si>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</si>
  <si>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</si>
  <si>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</si>
  <si>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</si>
  <si>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</si>
  <si>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</si>
  <si>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</si>
  <si>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</si>
  <si>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</si>
  <si>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</si>
  <si>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</si>
  <si>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</si>
  <si>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</si>
  <si>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</si>
  <si>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</si>
  <si>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</si>
  <si>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</si>
  <si>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</si>
  <si>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</si>
  <si>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</si>
  <si>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</si>
  <si>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</si>
  <si>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</si>
  <si>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</si>
  <si>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</si>
  <si>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</si>
  <si>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</si>
  <si>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</si>
  <si>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</si>
  <si>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</si>
  <si>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</si>
  <si>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</si>
  <si>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</si>
  <si>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</si>
  <si>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</si>
  <si>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</si>
  <si>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</si>
  <si>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</si>
  <si>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</si>
  <si>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</si>
  <si>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</si>
  <si>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</si>
  <si>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</si>
  <si>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</si>
  <si>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</si>
  <si>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</si>
  <si>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</si>
  <si>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</si>
  <si>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</si>
  <si>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</si>
  <si>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</si>
  <si>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</si>
  <si>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</si>
  <si>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</si>
  <si>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</si>
  <si>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</si>
  <si>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</si>
  <si>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</si>
  <si>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</si>
  <si>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</si>
  <si>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</si>
  <si>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</si>
  <si>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</si>
  <si>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</si>
  <si>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</si>
  <si>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</si>
  <si>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</si>
  <si>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</si>
  <si>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</si>
  <si>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</si>
  <si>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</si>
  <si>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</si>
  <si>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</si>
  <si>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</si>
  <si>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</si>
  <si>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</si>
  <si>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</si>
  <si>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</si>
  <si>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</si>
  <si>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</si>
  <si>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</si>
  <si>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</si>
  <si>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</si>
  <si>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</si>
  <si>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</si>
  <si>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</si>
  <si>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</si>
  <si>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</si>
  <si>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</si>
  <si>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</si>
  <si>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</si>
  <si>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</si>
  <si>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</si>
  <si>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</si>
  <si>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</si>
  <si>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</si>
  <si>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</si>
  <si>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</si>
  <si>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</si>
  <si>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</si>
  <si>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</si>
  <si>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</si>
  <si>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</si>
  <si>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</si>
  <si>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</si>
  <si>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</si>
  <si>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</si>
  <si>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</si>
  <si>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</si>
  <si>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</si>
  <si>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</si>
  <si>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</si>
  <si>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</si>
  <si>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</si>
  <si>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</si>
  <si>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</si>
  <si>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</si>
  <si>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</si>
  <si>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</si>
  <si>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</si>
  <si>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</si>
  <si>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</si>
  <si>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</si>
  <si>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</si>
  <si>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</si>
  <si>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</si>
  <si>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</si>
  <si>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</si>
  <si>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</si>
  <si>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</si>
  <si>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</si>
  <si>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</si>
  <si>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</si>
  <si>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</si>
  <si>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</si>
  <si>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</si>
  <si>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</si>
  <si>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</si>
  <si>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</si>
  <si>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</si>
  <si>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</si>
  <si>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</si>
  <si>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</si>
  <si>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</si>
  <si>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</si>
  <si>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</si>
  <si>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</si>
  <si>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</si>
  <si>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</si>
  <si>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</si>
  <si>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</si>
  <si>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</si>
  <si>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</si>
  <si>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</si>
  <si>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</si>
  <si>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</si>
  <si>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</si>
  <si>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</si>
  <si>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</si>
  <si>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</si>
  <si>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</si>
  <si>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</si>
  <si>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</si>
  <si>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</si>
  <si>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</si>
  <si>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</si>
  <si>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</si>
  <si>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</si>
  <si>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</si>
  <si>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</si>
  <si>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</si>
  <si>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</si>
  <si>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</si>
  <si>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</si>
  <si>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</si>
  <si>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</si>
  <si>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</si>
  <si>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</si>
  <si>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</si>
  <si>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</si>
  <si>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</si>
  <si>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</si>
  <si>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</si>
  <si>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</si>
  <si>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</si>
  <si>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</si>
  <si>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</si>
  <si>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</si>
  <si>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</si>
  <si>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</si>
  <si>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</si>
  <si>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</si>
  <si>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</si>
  <si>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</si>
  <si>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</si>
  <si>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</si>
  <si>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</si>
  <si>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</si>
  <si>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</si>
  <si>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</si>
  <si>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</si>
  <si>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</si>
  <si>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</si>
  <si>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</si>
  <si>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</si>
  <si>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</si>
  <si>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</si>
  <si>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</si>
  <si>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</si>
  <si>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</si>
  <si>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</si>
  <si>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</si>
  <si>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</si>
  <si>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</si>
  <si>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</si>
  <si>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</si>
  <si>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</si>
  <si>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</si>
  <si>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</si>
  <si>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</si>
  <si>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</si>
  <si>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</si>
  <si>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</si>
  <si>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</si>
  <si>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</si>
  <si>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</si>
  <si>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</si>
  <si>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</si>
  <si>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</si>
  <si>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</si>
  <si>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</si>
  <si>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</si>
  <si>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</si>
  <si>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</si>
  <si>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</si>
  <si>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</si>
  <si>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</si>
  <si>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</si>
  <si>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</si>
  <si>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</si>
  <si>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</si>
  <si>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</si>
  <si>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</si>
  <si>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</si>
  <si>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</si>
  <si>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</si>
  <si>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</si>
  <si>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</si>
  <si>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</si>
  <si>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</si>
  <si>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</si>
  <si>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</si>
  <si>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</si>
  <si>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</si>
  <si>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</si>
  <si>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</si>
  <si>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</si>
  <si>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</si>
  <si>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</si>
  <si>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</si>
  <si>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</si>
  <si>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</si>
  <si>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</si>
  <si>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</si>
  <si>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</si>
  <si>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</si>
  <si>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</si>
  <si>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</si>
  <si>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</si>
  <si>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</si>
  <si>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</si>
  <si>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</si>
  <si>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</si>
  <si>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</si>
  <si>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</si>
  <si>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</si>
  <si>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</si>
  <si>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</si>
  <si>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</si>
  <si>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</si>
  <si>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</si>
  <si>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</si>
  <si>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</si>
  <si>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</si>
  <si>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</si>
  <si>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</si>
  <si>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</si>
  <si>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</si>
  <si>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</si>
  <si>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</si>
  <si>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</si>
  <si>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</si>
  <si>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</si>
  <si>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</si>
  <si>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</si>
  <si>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</si>
  <si>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</si>
  <si>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</si>
  <si>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</si>
  <si>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</si>
  <si>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</si>
  <si>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</si>
  <si>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</si>
  <si>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</si>
  <si>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</si>
  <si>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</si>
  <si>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</si>
  <si>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</si>
  <si>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</si>
  <si>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</si>
  <si>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</si>
  <si>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</si>
  <si>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</si>
  <si>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</si>
  <si>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</si>
  <si>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</si>
  <si>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</si>
  <si>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</si>
  <si>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</si>
  <si>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</si>
  <si>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</si>
  <si>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</si>
  <si>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</si>
  <si>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</si>
  <si>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</si>
  <si>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</si>
  <si>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</si>
  <si>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</si>
  <si>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</si>
  <si>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</si>
  <si>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</si>
  <si>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</si>
  <si>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</si>
  <si>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</si>
  <si>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</si>
  <si>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</si>
  <si>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</si>
  <si>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</si>
  <si>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</si>
  <si>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</si>
  <si>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</si>
  <si>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</si>
  <si>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</si>
  <si>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</si>
  <si>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</si>
  <si>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</si>
  <si>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</si>
  <si>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</si>
  <si>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</si>
  <si>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</si>
  <si>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</si>
  <si>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</si>
  <si>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</si>
  <si>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</si>
  <si>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</si>
  <si>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</si>
  <si>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</si>
  <si>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</si>
  <si>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</si>
  <si>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</si>
  <si>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</si>
  <si>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</si>
  <si>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</si>
  <si>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</si>
  <si>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</si>
  <si>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</si>
  <si>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</si>
  <si>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</si>
  <si>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</si>
  <si>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</si>
  <si>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</si>
  <si>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</si>
  <si>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</si>
  <si>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</si>
  <si>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</si>
  <si>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</si>
  <si>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</si>
  <si>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</si>
  <si>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</si>
  <si>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</si>
  <si>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</si>
  <si>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</si>
  <si>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</si>
  <si>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</si>
  <si>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</si>
  <si>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</si>
  <si>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</si>
  <si>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</si>
  <si>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</si>
  <si>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</si>
  <si>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</si>
  <si>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</si>
  <si>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</si>
  <si>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</si>
  <si>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</si>
  <si>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</si>
  <si>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</si>
  <si>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</si>
  <si>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</si>
  <si>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</si>
  <si>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</si>
  <si>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</si>
  <si>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</si>
  <si>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</si>
  <si>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</si>
  <si>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</si>
  <si>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</si>
  <si>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</si>
  <si>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</si>
  <si>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</si>
  <si>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</si>
  <si>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</si>
  <si>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</si>
  <si>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</si>
  <si>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</si>
  <si>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</si>
  <si>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</si>
  <si>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</si>
  <si>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</si>
  <si>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</si>
  <si>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</si>
  <si>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</si>
  <si>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</si>
  <si>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</si>
  <si>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</si>
  <si>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</si>
  <si>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</si>
  <si>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</si>
  <si>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</si>
  <si>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</si>
  <si>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</si>
  <si>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</si>
  <si>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</si>
  <si>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</si>
  <si>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</si>
  <si>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</si>
  <si>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</si>
  <si>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</si>
  <si>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</si>
  <si>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</si>
  <si>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</si>
  <si>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</si>
  <si>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</si>
  <si>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</si>
  <si>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</si>
  <si>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</si>
  <si>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</si>
  <si>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</si>
  <si>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</si>
  <si>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</si>
  <si>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</si>
  <si>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</si>
  <si>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</si>
  <si>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</si>
  <si>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</si>
  <si>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</si>
  <si>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</si>
  <si>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</si>
  <si>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</si>
  <si>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</si>
  <si>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</si>
  <si>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</si>
  <si>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</si>
  <si>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</si>
  <si>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</si>
  <si>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</si>
  <si>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</si>
  <si>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</si>
  <si>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</si>
  <si>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</si>
  <si>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</si>
  <si>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</si>
  <si>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</si>
  <si>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</si>
  <si>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</si>
  <si>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</si>
  <si>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</si>
  <si>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</si>
  <si>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</si>
  <si>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</si>
  <si>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</si>
  <si>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</si>
  <si>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</si>
  <si>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</si>
  <si>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</si>
  <si>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</si>
  <si>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</si>
  <si>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</si>
  <si>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</si>
  <si>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</si>
  <si>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</si>
  <si>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</si>
  <si>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</si>
  <si>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</si>
  <si>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</si>
  <si>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</si>
  <si>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</si>
  <si>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</si>
  <si>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</si>
  <si>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</si>
  <si>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</si>
  <si>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</si>
  <si>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</si>
  <si>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</si>
  <si>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</si>
  <si>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</si>
  <si>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</si>
  <si>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</si>
  <si>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</si>
  <si>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</si>
  <si>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</si>
  <si>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</si>
  <si>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</si>
  <si>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</si>
  <si>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</si>
  <si>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</si>
  <si>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</si>
  <si>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</si>
  <si>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</si>
  <si>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</si>
  <si>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</si>
  <si>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</si>
  <si>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</si>
  <si>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</si>
  <si>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</si>
  <si>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</si>
  <si>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</si>
  <si>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</si>
  <si>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</si>
  <si>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</si>
  <si>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</si>
  <si>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</si>
  <si>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</si>
  <si>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</si>
  <si>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</si>
  <si>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</si>
  <si>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</si>
  <si>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</si>
  <si>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</si>
  <si>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</si>
  <si>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</si>
  <si>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</si>
  <si>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</si>
  <si>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</si>
  <si>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</si>
  <si>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</si>
  <si>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</si>
  <si>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</si>
  <si>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</si>
  <si>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</si>
  <si>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</si>
  <si>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</si>
  <si>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</si>
  <si>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</si>
  <si>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</si>
  <si>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</si>
  <si>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</si>
  <si>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</si>
  <si>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</si>
  <si>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</si>
  <si>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</si>
  <si>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</si>
  <si>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</si>
  <si>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</si>
  <si>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</si>
  <si>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</si>
  <si>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</si>
  <si>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</si>
  <si>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</si>
  <si>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</si>
  <si>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</si>
  <si>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</si>
  <si>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</si>
  <si>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</si>
  <si>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</si>
  <si>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</si>
  <si>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</si>
  <si>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</si>
  <si>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</si>
  <si>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</si>
  <si>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</si>
  <si>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</si>
  <si>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</si>
  <si>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</si>
  <si>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</si>
  <si>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</si>
  <si>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</si>
  <si>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</si>
  <si>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</si>
  <si>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</si>
  <si>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</si>
  <si>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</si>
  <si>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</si>
  <si>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</si>
  <si>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</si>
  <si>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</si>
  <si>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</si>
  <si>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</si>
  <si>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</si>
  <si>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</si>
  <si>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</si>
  <si>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</si>
  <si>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</si>
  <si>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</si>
  <si>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</si>
  <si>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</si>
  <si>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</si>
  <si>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</si>
  <si>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</si>
  <si>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</si>
  <si>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</si>
  <si>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</si>
  <si>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</si>
  <si>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</si>
  <si>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</si>
  <si>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</si>
  <si>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</si>
  <si>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</si>
  <si>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</si>
  <si>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</si>
  <si>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</si>
  <si>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</si>
  <si>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</si>
  <si>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</si>
  <si>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</si>
  <si>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</si>
  <si>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</si>
  <si>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</si>
  <si>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</si>
  <si>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</si>
  <si>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</si>
  <si>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</si>
  <si>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</si>
  <si>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</si>
  <si>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</si>
  <si>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</si>
  <si>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</si>
  <si>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</si>
  <si>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</si>
  <si>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</si>
  <si>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</si>
  <si>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</si>
  <si>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</si>
  <si>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</si>
  <si>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</si>
  <si>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</si>
  <si>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</si>
  <si>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</si>
  <si>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</si>
  <si>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</si>
  <si>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</si>
  <si>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</si>
  <si>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</si>
  <si>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</si>
  <si>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</si>
  <si>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</si>
  <si>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</si>
  <si>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</si>
  <si>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</si>
  <si>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</si>
  <si>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</si>
  <si>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</si>
  <si>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</si>
  <si>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</si>
  <si>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</si>
  <si>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</si>
  <si>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</si>
  <si>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</si>
  <si>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</si>
  <si>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</si>
  <si>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</si>
  <si>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</si>
  <si>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</si>
  <si>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</si>
  <si>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</si>
  <si>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</si>
  <si>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</si>
  <si>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</si>
  <si>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</si>
  <si>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</si>
  <si>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</si>
  <si>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</si>
  <si>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</si>
  <si>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</si>
  <si>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</si>
  <si>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</si>
  <si>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</si>
  <si>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</si>
  <si>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</si>
  <si>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</si>
  <si>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</si>
  <si>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</si>
  <si>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</si>
  <si>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</si>
  <si>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</si>
  <si>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</si>
  <si>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</si>
  <si>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</si>
  <si>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</si>
  <si>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</si>
  <si>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</si>
  <si>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</si>
  <si>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</si>
  <si>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</si>
  <si>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</si>
  <si>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</si>
  <si>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</si>
  <si>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</si>
  <si>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</si>
  <si>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</si>
  <si>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</si>
  <si>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</si>
  <si>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</si>
  <si>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</si>
  <si>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</si>
  <si>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</si>
  <si>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</si>
  <si>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</si>
  <si>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</si>
  <si>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</si>
  <si>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</si>
  <si>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</si>
  <si>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</si>
  <si>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</si>
  <si>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</si>
  <si>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</si>
  <si>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</si>
  <si>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</si>
  <si>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</si>
  <si>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</si>
  <si>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</si>
  <si>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</si>
  <si>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</si>
  <si>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</si>
  <si>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</si>
  <si>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</si>
  <si>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</si>
  <si>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</si>
  <si>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</si>
  <si>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</si>
  <si>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</si>
  <si>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</si>
  <si>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</si>
  <si>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</si>
  <si>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</si>
  <si>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</si>
  <si>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</si>
  <si>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</si>
  <si>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</si>
  <si>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</si>
  <si>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</si>
  <si>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</si>
  <si>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</si>
  <si>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</si>
  <si>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</si>
  <si>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</si>
  <si>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</si>
  <si>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</si>
  <si>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</si>
  <si>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</si>
  <si>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</si>
  <si>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</si>
  <si>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</si>
  <si>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</si>
  <si>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</si>
  <si>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</si>
  <si>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</si>
  <si>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</si>
  <si>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</si>
  <si>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</si>
  <si>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</si>
  <si>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</si>
  <si>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</si>
  <si>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</si>
  <si>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</si>
  <si>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</si>
  <si>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</si>
  <si>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</si>
  <si>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</si>
  <si>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</si>
  <si>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</si>
  <si>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</si>
  <si>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</si>
  <si>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</si>
  <si>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</si>
  <si>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</si>
  <si>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</si>
  <si>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</si>
  <si>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</si>
  <si>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</si>
  <si>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</si>
  <si>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</si>
  <si>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</si>
  <si>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</si>
  <si>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</si>
  <si>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</si>
  <si>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</si>
  <si>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</si>
  <si>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</si>
  <si>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</si>
  <si>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</si>
  <si>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</si>
  <si>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</si>
  <si>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</si>
  <si>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</si>
  <si>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</si>
  <si>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</si>
  <si>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</si>
  <si>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</si>
  <si>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</si>
  <si>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</si>
  <si>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</si>
  <si>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</si>
  <si>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</si>
  <si>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</si>
  <si>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</si>
  <si>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</si>
  <si>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</si>
  <si>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</si>
  <si>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</si>
  <si>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</si>
  <si>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</si>
  <si>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</si>
  <si>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</si>
  <si>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</si>
  <si>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</si>
  <si>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</si>
  <si>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</si>
  <si>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</si>
  <si>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</si>
  <si>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</si>
  <si>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</si>
  <si>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</si>
  <si>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</si>
  <si>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</si>
  <si>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</si>
  <si>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</si>
  <si>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</si>
  <si>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</si>
  <si>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</si>
  <si>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</si>
  <si>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</si>
  <si>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</si>
  <si>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</si>
  <si>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</si>
  <si>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</si>
  <si>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</si>
  <si>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</si>
  <si>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</si>
  <si>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</si>
  <si>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</si>
  <si>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</si>
  <si>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</si>
  <si>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</si>
  <si>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</si>
  <si>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</si>
  <si>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</si>
  <si>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</si>
  <si>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</si>
  <si>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</si>
  <si>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</si>
  <si>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</si>
  <si>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</si>
  <si>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</si>
  <si>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</si>
  <si>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</si>
  <si>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</si>
  <si>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</si>
  <si>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</si>
  <si>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</si>
  <si>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</si>
  <si>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</si>
  <si>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</si>
  <si>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</si>
  <si>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</si>
  <si>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</si>
  <si>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</si>
  <si>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</si>
  <si>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</si>
  <si>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</si>
  <si>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</si>
  <si>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</si>
  <si>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</si>
  <si>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</si>
  <si>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</si>
  <si>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</si>
  <si>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</si>
  <si>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</si>
  <si>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</si>
  <si>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</si>
  <si>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</si>
  <si>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</si>
  <si>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</si>
  <si>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</si>
  <si>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</si>
  <si>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</si>
  <si>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</si>
  <si>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</si>
  <si>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</si>
  <si>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</si>
  <si>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</si>
  <si>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</si>
  <si>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</si>
  <si>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</si>
  <si>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</si>
  <si>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</si>
  <si>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</si>
  <si>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</si>
  <si>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</si>
  <si>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</si>
  <si>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</si>
  <si>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</si>
  <si>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</si>
  <si>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</si>
  <si>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</si>
  <si>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</si>
  <si>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</si>
  <si>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</si>
  <si>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</si>
  <si>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</si>
  <si>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</si>
  <si>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</si>
  <si>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</si>
  <si>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</si>
  <si>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</si>
  <si>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</si>
  <si>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</si>
  <si>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</si>
  <si>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</si>
  <si>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</si>
  <si>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</si>
  <si>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</si>
  <si>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</si>
  <si>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</si>
  <si>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</si>
  <si>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</si>
  <si>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</si>
  <si>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</si>
  <si>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</si>
  <si>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</si>
  <si>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</si>
  <si>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</si>
  <si>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</si>
  <si>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</si>
  <si>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</si>
  <si>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</si>
  <si>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</si>
  <si>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</si>
  <si>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</si>
  <si>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</si>
  <si>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</si>
  <si>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</si>
  <si>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</si>
  <si>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</si>
  <si>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</si>
  <si>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</si>
  <si>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</si>
  <si>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</si>
  <si>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</si>
  <si>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</si>
  <si>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</si>
  <si>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</si>
  <si>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</si>
  <si>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</si>
  <si>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</si>
  <si>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</si>
  <si>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</si>
  <si>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</si>
  <si>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</si>
  <si>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</si>
  <si>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</si>
  <si>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</si>
  <si>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</si>
  <si>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</si>
  <si>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</si>
  <si>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</si>
  <si>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</si>
  <si>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</si>
  <si>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</si>
  <si>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</si>
  <si>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</si>
  <si>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</si>
  <si>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</si>
  <si>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</si>
  <si>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</si>
  <si>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</si>
  <si>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</si>
  <si>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</si>
  <si>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</si>
  <si>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</si>
  <si>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</si>
  <si>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</si>
  <si>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</si>
  <si>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</si>
  <si>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</si>
  <si>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</si>
  <si>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</si>
  <si>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</si>
  <si>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</si>
  <si>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</si>
  <si>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</si>
  <si>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</si>
  <si>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</si>
  <si>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</si>
  <si>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</si>
  <si>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</si>
  <si>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</si>
  <si>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</si>
  <si>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</si>
  <si>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</si>
  <si>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</si>
  <si>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</si>
  <si>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</si>
  <si>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</si>
  <si>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</si>
  <si>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</si>
  <si>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</si>
  <si>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</si>
  <si>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</si>
  <si>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</si>
  <si>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</si>
  <si>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</si>
  <si>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</si>
  <si>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</si>
  <si>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</si>
  <si>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</si>
  <si>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</si>
  <si>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</si>
  <si>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</si>
  <si>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</si>
  <si>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</si>
  <si>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</si>
  <si>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</si>
  <si>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</si>
  <si>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</si>
  <si>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</si>
  <si>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</si>
  <si>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</si>
  <si>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</si>
  <si>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</si>
  <si>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</si>
  <si>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</si>
  <si>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</si>
  <si>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</si>
  <si>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</si>
  <si>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</si>
  <si>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</si>
  <si>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</si>
  <si>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</si>
  <si>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</si>
  <si>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</si>
  <si>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</si>
  <si>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</si>
  <si>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</si>
  <si>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</si>
  <si>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</si>
  <si>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</si>
  <si>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</si>
  <si>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</si>
  <si>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</si>
  <si>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</si>
  <si>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</si>
  <si>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</si>
  <si>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</si>
  <si>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</si>
  <si>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</si>
  <si>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</si>
  <si>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</si>
  <si>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</si>
  <si>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</si>
  <si>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</si>
  <si>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</si>
  <si>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</si>
  <si>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</si>
  <si>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</si>
  <si>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</si>
  <si>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</si>
  <si>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</si>
  <si>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</si>
  <si>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</si>
  <si>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</si>
  <si>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</si>
  <si>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</si>
  <si>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</si>
  <si>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</si>
  <si>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</si>
  <si>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</si>
  <si>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</si>
  <si>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</si>
  <si>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</si>
  <si>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</si>
  <si>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</si>
  <si>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</si>
  <si>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</si>
  <si>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</si>
  <si>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</si>
  <si>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</si>
  <si>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</si>
  <si>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</si>
  <si>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</si>
  <si>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</si>
  <si>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</si>
  <si>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</si>
  <si>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</si>
  <si>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</si>
  <si>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</si>
  <si>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</si>
  <si>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</si>
  <si>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</si>
  <si>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</si>
  <si>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</si>
  <si>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</si>
  <si>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</si>
  <si>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</si>
  <si>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</si>
  <si>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</si>
  <si>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</si>
  <si>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</si>
  <si>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</si>
  <si>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</si>
  <si>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</si>
  <si>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</si>
  <si>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</si>
  <si>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</si>
  <si>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</si>
  <si>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</si>
  <si>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</si>
  <si>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</si>
  <si>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</si>
  <si>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</si>
  <si>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</si>
  <si>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</si>
  <si>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</si>
  <si>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</si>
  <si>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</si>
  <si>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</si>
  <si>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</si>
  <si>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</si>
  <si>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</si>
  <si>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</si>
  <si>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</si>
  <si>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</si>
  <si>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</si>
  <si>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</si>
  <si>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</si>
  <si>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</si>
  <si>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</si>
  <si>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</si>
  <si>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</si>
  <si>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</si>
  <si>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</si>
  <si>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</si>
  <si>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</si>
  <si>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</si>
  <si>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</si>
  <si>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</si>
  <si>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</si>
  <si>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</si>
  <si>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</si>
  <si>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</si>
  <si>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</si>
  <si>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</si>
  <si>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</si>
  <si>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</si>
  <si>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</si>
  <si>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</si>
  <si>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</si>
  <si>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</si>
  <si>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</si>
  <si>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</si>
  <si>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</si>
  <si>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</si>
  <si>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</si>
  <si>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</si>
  <si>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</si>
  <si>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</si>
  <si>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</si>
  <si>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</si>
  <si>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</si>
  <si>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</si>
  <si>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</si>
  <si>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</si>
  <si>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</si>
  <si>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</si>
  <si>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</si>
  <si>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</si>
  <si>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</si>
  <si>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</si>
  <si>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</si>
  <si>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</si>
  <si>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</si>
  <si>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</si>
  <si>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</si>
  <si>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</si>
  <si>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</si>
  <si>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</si>
  <si>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</si>
  <si>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</si>
  <si>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</si>
  <si>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</si>
  <si>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</si>
  <si>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</si>
  <si>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</si>
  <si>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</si>
  <si>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</si>
  <si>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</si>
  <si>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</si>
  <si>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</si>
  <si>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</si>
  <si>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</si>
  <si>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</si>
  <si>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</si>
  <si>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</si>
  <si>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</si>
  <si>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</si>
  <si>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</si>
  <si>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</si>
  <si>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</si>
  <si>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</si>
  <si>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</si>
  <si>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</si>
  <si>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</si>
  <si>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</si>
  <si>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</si>
  <si>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</si>
  <si>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</si>
  <si>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</si>
  <si>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</si>
  <si>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</si>
  <si>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</si>
  <si>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</si>
  <si>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</si>
  <si>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</si>
  <si>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</si>
  <si>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</si>
  <si>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</si>
  <si>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</si>
  <si>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</si>
  <si>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</si>
  <si>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</si>
  <si>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</si>
  <si>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</si>
  <si>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</si>
  <si>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</si>
  <si>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</si>
  <si>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</si>
  <si>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</si>
  <si>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</si>
  <si>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</si>
  <si>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</si>
  <si>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</si>
  <si>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</si>
  <si>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</si>
  <si>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</si>
  <si>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</si>
  <si>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</si>
  <si>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</si>
  <si>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</si>
  <si>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</si>
  <si>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</si>
  <si>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</si>
  <si>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</si>
  <si>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</si>
  <si>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</si>
  <si>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</si>
  <si>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</si>
  <si>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</si>
  <si>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</si>
  <si>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</si>
  <si>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</si>
  <si>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</si>
  <si>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</si>
  <si>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</si>
  <si>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</si>
  <si>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</si>
  <si>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</si>
  <si>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</si>
  <si>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</si>
  <si>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</si>
  <si>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</si>
  <si>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</si>
  <si>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</si>
  <si>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</si>
  <si>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</si>
  <si>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</si>
  <si>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</si>
  <si>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</si>
  <si>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</si>
  <si>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</si>
  <si>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</si>
  <si>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</si>
  <si>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</si>
  <si>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</si>
  <si>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</si>
  <si>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</si>
  <si>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</si>
  <si>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</si>
  <si>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</si>
  <si>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</si>
  <si>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</si>
  <si>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</si>
  <si>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</si>
  <si>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</si>
  <si>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</si>
  <si>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</si>
  <si>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</si>
  <si>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</si>
  <si>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</si>
  <si>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</si>
  <si>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</si>
  <si>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</si>
  <si>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</si>
  <si>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</si>
  <si>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</si>
  <si>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</si>
  <si>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</si>
  <si>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</si>
  <si>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</si>
  <si>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</si>
  <si>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</si>
  <si>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</si>
  <si>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</si>
  <si>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</si>
  <si>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</si>
  <si>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</si>
  <si>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</si>
  <si>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</si>
  <si>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</si>
  <si>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</si>
  <si>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</si>
  <si>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</si>
  <si>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</si>
  <si>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</si>
  <si>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</si>
  <si>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</si>
  <si>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</si>
  <si>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</si>
  <si>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</si>
  <si>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</si>
  <si>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</si>
  <si>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</si>
  <si>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</si>
  <si>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</si>
  <si>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</si>
  <si>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</si>
  <si>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</si>
  <si>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</si>
  <si>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</si>
  <si>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</si>
  <si>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</si>
  <si>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</si>
  <si>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</si>
  <si>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</si>
  <si>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</si>
  <si>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</si>
  <si>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</si>
  <si>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</si>
  <si>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</si>
  <si>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</si>
  <si>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</si>
  <si>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</si>
  <si>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</si>
  <si>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</si>
  <si>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</si>
  <si>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</si>
  <si>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</si>
  <si>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</si>
  <si>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</si>
  <si>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</si>
  <si>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</si>
  <si>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</si>
  <si>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</si>
  <si>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</si>
  <si>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</si>
  <si>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</si>
  <si>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</si>
  <si>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</si>
  <si>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</si>
  <si>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</si>
  <si>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</si>
  <si>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</si>
  <si>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</si>
  <si>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</si>
  <si>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</si>
  <si>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</si>
  <si>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</si>
  <si>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</si>
  <si>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</si>
  <si>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</si>
  <si>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</si>
  <si>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</si>
  <si>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</si>
  <si>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</si>
  <si>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</si>
  <si>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</si>
  <si>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</si>
  <si>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</si>
  <si>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</si>
  <si>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</si>
  <si>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</si>
  <si>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</si>
  <si>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</si>
  <si>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</si>
  <si>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</si>
  <si>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</si>
  <si>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</si>
  <si>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</si>
  <si>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</si>
  <si>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</si>
  <si>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</si>
  <si>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</si>
  <si>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</si>
  <si>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</si>
  <si>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</si>
  <si>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</si>
  <si>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</si>
  <si>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</si>
  <si>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</si>
  <si>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</si>
  <si>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</si>
  <si>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</si>
  <si>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</si>
  <si>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</si>
  <si>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</si>
  <si>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</si>
  <si>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</si>
  <si>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</si>
  <si>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</si>
  <si>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</si>
  <si>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</si>
  <si>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</si>
  <si>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</si>
  <si>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</si>
  <si>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</si>
  <si>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</si>
  <si>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</si>
  <si>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</si>
  <si>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</si>
  <si>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</si>
  <si>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</si>
  <si>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</si>
  <si>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</si>
  <si>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</si>
  <si>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</si>
  <si>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</si>
  <si>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</si>
  <si>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</si>
  <si>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</si>
  <si>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</si>
  <si>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</si>
  <si>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</si>
  <si>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</si>
  <si>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</si>
  <si>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</si>
  <si>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</si>
  <si>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</si>
  <si>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</si>
  <si>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</si>
  <si>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</si>
  <si>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</si>
  <si>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</si>
  <si>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</si>
  <si>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</si>
  <si>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</si>
  <si>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</si>
  <si>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</si>
  <si>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</si>
  <si>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</si>
  <si>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</si>
  <si>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</si>
  <si>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</si>
  <si>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</si>
  <si>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</si>
  <si>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</si>
  <si>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</si>
  <si>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</si>
  <si>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</si>
  <si>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</si>
  <si>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</si>
  <si>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</si>
  <si>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</si>
  <si>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</si>
  <si>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</si>
  <si>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</si>
  <si>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</si>
  <si>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</si>
  <si>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</si>
  <si>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</si>
  <si>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</si>
  <si>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</si>
  <si>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</si>
  <si>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</si>
  <si>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</si>
  <si>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</si>
  <si>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</si>
  <si>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</si>
  <si>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</si>
  <si>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</si>
  <si>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</si>
  <si>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</si>
  <si>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</si>
  <si>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</si>
  <si>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</si>
  <si>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</si>
  <si>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</si>
  <si>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</si>
  <si>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</si>
  <si>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</si>
  <si>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</si>
  <si>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</si>
  <si>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</si>
  <si>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</si>
  <si>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</si>
  <si>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</si>
  <si>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</si>
  <si>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</si>
  <si>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</si>
  <si>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</si>
  <si>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</si>
  <si>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</si>
  <si>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</si>
  <si>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</si>
  <si>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</si>
  <si>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</si>
  <si>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</si>
  <si>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</si>
  <si>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</si>
  <si>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</si>
  <si>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</si>
  <si>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</si>
  <si>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</si>
  <si>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</si>
  <si>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</si>
  <si>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</si>
  <si>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</si>
  <si>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</si>
  <si>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</si>
  <si>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</si>
  <si>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</si>
  <si>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</si>
  <si>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</si>
  <si>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</si>
  <si>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</si>
  <si>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</si>
  <si>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</si>
  <si>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</si>
  <si>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</si>
  <si>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</si>
  <si>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</si>
  <si>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</si>
  <si>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</si>
  <si>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</si>
  <si>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</si>
  <si>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</si>
  <si>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</si>
  <si>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</si>
  <si>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</si>
  <si>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</si>
  <si>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</si>
  <si>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</si>
  <si>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</si>
  <si>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</si>
  <si>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</si>
  <si>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</si>
  <si>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</si>
  <si>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</si>
  <si>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</si>
  <si>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</si>
  <si>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</si>
  <si>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</si>
  <si>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</si>
  <si>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</si>
  <si>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</si>
  <si>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</si>
  <si>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</si>
  <si>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</si>
  <si>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</si>
  <si>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</si>
  <si>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</si>
  <si>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</si>
  <si>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</si>
  <si>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</si>
  <si>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</si>
  <si>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</si>
  <si>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</si>
  <si>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</si>
  <si>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</si>
  <si>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</si>
  <si>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</si>
  <si>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</si>
  <si>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</si>
  <si>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</si>
  <si>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</si>
  <si>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</si>
  <si>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</si>
  <si>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</si>
  <si>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</si>
  <si>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</si>
  <si>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</si>
  <si>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</si>
  <si>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</si>
  <si>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</si>
  <si>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</si>
  <si>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</si>
  <si>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</si>
  <si>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</si>
  <si>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</si>
  <si>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</si>
  <si>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</si>
  <si>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</si>
  <si>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</si>
  <si>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</si>
  <si>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</si>
  <si>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</si>
  <si>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</si>
  <si>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</si>
  <si>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</si>
  <si>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</si>
  <si>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</si>
  <si>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</si>
  <si>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</si>
  <si>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</si>
  <si>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</si>
  <si>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</si>
  <si>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</si>
  <si>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</si>
  <si>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</si>
  <si>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</si>
  <si>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</si>
  <si>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</si>
  <si>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</si>
  <si>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</si>
  <si>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</si>
  <si>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</si>
  <si>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</si>
  <si>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</si>
  <si>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</si>
  <si>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</si>
  <si>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</si>
  <si>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</si>
  <si>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</si>
  <si>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</si>
  <si>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</si>
  <si>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</si>
  <si>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</si>
  <si>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</si>
  <si>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</si>
  <si>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</si>
  <si>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</si>
  <si>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</si>
  <si>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</si>
  <si>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</si>
  <si>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</si>
  <si>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</si>
  <si>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</si>
  <si>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</si>
  <si>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</si>
  <si>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</si>
  <si>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</si>
  <si>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</si>
  <si>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</si>
  <si>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</si>
  <si>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</si>
  <si>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</si>
  <si>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</si>
  <si>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</si>
  <si>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</si>
  <si>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</si>
  <si>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</si>
  <si>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</si>
  <si>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</si>
  <si>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</si>
  <si>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</si>
  <si>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</si>
  <si>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</si>
  <si>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</si>
  <si>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</si>
  <si>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</si>
  <si>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</si>
  <si>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</si>
  <si>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</si>
  <si>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</si>
  <si>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</si>
  <si>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</si>
  <si>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</si>
  <si>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</si>
  <si>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</si>
  <si>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</si>
  <si>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</si>
  <si>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</si>
  <si>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</si>
  <si>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</si>
  <si>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</si>
  <si>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</si>
  <si>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</si>
  <si>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</si>
  <si>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</si>
  <si>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</si>
  <si>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</si>
  <si>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</si>
  <si>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</si>
  <si>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</si>
  <si>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</si>
  <si>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</si>
  <si>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</si>
  <si>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</si>
  <si>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</si>
  <si>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</si>
  <si>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</si>
  <si>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</si>
  <si>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</si>
  <si>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</si>
  <si>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</si>
  <si>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</si>
  <si>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</si>
  <si>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</si>
  <si>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</si>
  <si>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</si>
  <si>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</si>
  <si>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</si>
  <si>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</si>
  <si>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</si>
  <si>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</si>
  <si>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</si>
  <si>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</si>
  <si>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</si>
  <si>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</si>
  <si>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</si>
  <si>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</si>
  <si>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</si>
  <si>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</si>
  <si>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</si>
  <si>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</si>
  <si>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</si>
  <si>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</si>
  <si>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</si>
  <si>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</si>
  <si>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</si>
  <si>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</si>
  <si>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</si>
  <si>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</si>
  <si>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</si>
  <si>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</si>
  <si>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</si>
  <si>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</si>
  <si>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</si>
  <si>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</si>
  <si>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</si>
  <si>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</si>
  <si>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</si>
  <si>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</si>
  <si>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</si>
  <si>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</si>
  <si>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</si>
  <si>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</si>
  <si>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</si>
  <si>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</si>
  <si>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</si>
  <si>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</si>
  <si>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</si>
  <si>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</si>
  <si>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</si>
  <si>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</si>
  <si>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</si>
  <si>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</si>
  <si>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</si>
  <si>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</si>
  <si>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</si>
  <si>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</si>
  <si>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</si>
  <si>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</si>
  <si>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</si>
  <si>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</si>
  <si>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</si>
  <si>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</si>
  <si>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</si>
  <si>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</si>
  <si>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</si>
  <si>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</si>
  <si>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</si>
  <si>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</si>
  <si>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</si>
  <si>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</si>
  <si>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</si>
  <si>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</si>
  <si>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</si>
  <si>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</si>
  <si>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</si>
  <si>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</si>
  <si>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</si>
  <si>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</si>
  <si>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</si>
  <si>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</si>
  <si>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</si>
  <si>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</si>
  <si>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</si>
  <si>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</si>
  <si>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</si>
  <si>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</si>
  <si>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</si>
  <si>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</si>
  <si>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</si>
  <si>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</si>
  <si>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</si>
  <si>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</si>
  <si>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</si>
  <si>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</si>
  <si>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</si>
  <si>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</si>
  <si>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</si>
  <si>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</si>
  <si>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</si>
  <si>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</si>
  <si>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</si>
  <si>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</si>
  <si>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</si>
  <si>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</si>
  <si>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</si>
  <si>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</si>
  <si>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</si>
  <si>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</si>
  <si>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</si>
  <si>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</si>
  <si>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</si>
  <si>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</si>
  <si>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</si>
  <si>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</si>
  <si>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</si>
  <si>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</si>
  <si>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</si>
  <si>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</si>
  <si>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</si>
  <si>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</si>
  <si>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</si>
  <si>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</si>
  <si>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</si>
  <si>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</si>
  <si>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</si>
  <si>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</si>
  <si>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</si>
  <si>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</si>
  <si>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</si>
  <si>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</si>
  <si>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</si>
  <si>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</si>
  <si>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</si>
  <si>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</si>
  <si>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</si>
  <si>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</si>
  <si>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</si>
  <si>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</si>
  <si>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</si>
  <si>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</si>
  <si>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</si>
  <si>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</si>
  <si>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</si>
  <si>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</si>
  <si>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</si>
  <si>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</si>
  <si>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</si>
  <si>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</si>
  <si>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</si>
  <si>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</si>
  <si>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</si>
  <si>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</si>
  <si>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</si>
  <si>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</si>
  <si>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</si>
  <si>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</si>
  <si>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</si>
  <si>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</si>
  <si>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</si>
  <si>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</si>
  <si>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</si>
  <si>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</si>
  <si>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</si>
  <si>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</si>
  <si>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</si>
  <si>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</si>
  <si>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</si>
  <si>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</si>
  <si>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</si>
  <si>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</si>
  <si>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</si>
  <si>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</si>
  <si>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</si>
  <si>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</si>
  <si>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</si>
  <si>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</si>
  <si>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</si>
  <si>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</si>
  <si>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</si>
  <si>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</si>
  <si>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</si>
  <si>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</si>
  <si>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</si>
  <si>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</si>
  <si>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</si>
  <si>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</si>
  <si>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</si>
  <si>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</si>
  <si>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</si>
  <si>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</si>
  <si>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</si>
  <si>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</si>
  <si>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</si>
  <si>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</si>
  <si>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</si>
  <si>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</si>
  <si>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</si>
  <si>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</si>
  <si>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</si>
  <si>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</si>
  <si>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</si>
  <si>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</si>
  <si>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</si>
  <si>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</si>
  <si>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</si>
  <si>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</si>
  <si>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</si>
  <si>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</si>
  <si>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</si>
  <si>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</si>
  <si>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</si>
  <si>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</si>
  <si>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</si>
  <si>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</si>
  <si>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</si>
  <si>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</si>
  <si>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</si>
  <si>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</si>
  <si>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</si>
  <si>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</si>
  <si>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</si>
  <si>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</si>
  <si>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</si>
  <si>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</si>
  <si>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</si>
  <si>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</si>
  <si>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</si>
  <si>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</si>
  <si>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</si>
  <si>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</si>
  <si>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</si>
  <si>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</si>
  <si>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</si>
  <si>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</si>
  <si>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</si>
  <si>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</si>
  <si>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</si>
  <si>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</si>
  <si>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</si>
  <si>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</si>
  <si>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</si>
  <si>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</si>
  <si>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</si>
  <si>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</si>
  <si>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</si>
  <si>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</si>
  <si>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</si>
  <si>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</si>
  <si>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</si>
  <si>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</si>
  <si>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</si>
  <si>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</si>
  <si>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</si>
  <si>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</si>
  <si>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</si>
  <si>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</si>
  <si>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</si>
  <si>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</si>
  <si>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</si>
  <si>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</si>
  <si>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</si>
  <si>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</si>
  <si>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</si>
  <si>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</si>
  <si>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</si>
  <si>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</si>
  <si>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</si>
  <si>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</si>
  <si>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</si>
  <si>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</si>
  <si>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</si>
  <si>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</si>
  <si>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</si>
  <si>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</si>
  <si>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</si>
  <si>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</si>
  <si>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</si>
  <si>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</si>
  <si>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</si>
  <si>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</si>
  <si>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</si>
  <si>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</si>
  <si>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</si>
  <si>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</si>
  <si>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</si>
  <si>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</si>
  <si>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</si>
  <si>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</si>
  <si>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</si>
  <si>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</si>
  <si>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</si>
  <si>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</si>
  <si>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</si>
  <si>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</si>
  <si>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</si>
  <si>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</si>
  <si>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</si>
  <si>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</si>
  <si>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</si>
  <si>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</si>
  <si>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</si>
  <si>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</si>
  <si>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</si>
  <si>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</si>
  <si>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</si>
  <si>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</si>
  <si>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</si>
  <si>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</si>
  <si>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</si>
  <si>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</si>
  <si>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</si>
  <si>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</si>
  <si>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</si>
  <si>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</si>
  <si>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</si>
  <si>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</si>
  <si>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</si>
  <si>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</si>
  <si>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</si>
  <si>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</si>
  <si>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</si>
  <si>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</si>
  <si>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</si>
  <si>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</si>
  <si>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</si>
  <si>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</si>
  <si>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</si>
  <si>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</si>
  <si>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</si>
  <si>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</si>
  <si>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</si>
  <si>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</si>
  <si>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</si>
  <si>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</si>
  <si>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</si>
  <si>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</si>
  <si>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</si>
  <si>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</si>
  <si>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</si>
  <si>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</si>
  <si>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</si>
  <si>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</si>
  <si>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</si>
  <si>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</si>
  <si>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</si>
  <si>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</si>
  <si>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</si>
  <si>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</si>
  <si>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</si>
  <si>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</si>
  <si>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</si>
  <si>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</si>
  <si>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</si>
  <si>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</si>
  <si>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</si>
  <si>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</si>
  <si>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</si>
  <si>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</si>
  <si>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</si>
  <si>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</si>
  <si>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</si>
  <si>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</si>
  <si>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</si>
  <si>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</si>
  <si>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</si>
  <si>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</si>
  <si>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</si>
  <si>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</si>
  <si>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</si>
  <si>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</si>
  <si>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</si>
  <si>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</si>
  <si>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</si>
  <si>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</si>
  <si>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</si>
  <si>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</si>
  <si>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</si>
  <si>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</si>
  <si>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</si>
  <si>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</si>
  <si>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</si>
  <si>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</si>
  <si>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</si>
  <si>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</si>
  <si>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</si>
  <si>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</si>
  <si>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</si>
  <si>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</si>
  <si>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</si>
  <si>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</si>
  <si>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</si>
  <si>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</si>
  <si>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</si>
  <si>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</si>
  <si>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</si>
  <si>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</si>
  <si>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</si>
  <si>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</si>
  <si>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</si>
  <si>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</si>
  <si>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</si>
  <si>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</si>
  <si>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</si>
  <si>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</si>
  <si>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</si>
  <si>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</si>
  <si>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</si>
  <si>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</si>
  <si>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</si>
  <si>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</si>
  <si>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</si>
  <si>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</si>
  <si>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</si>
  <si>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</si>
  <si>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</si>
  <si>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</si>
  <si>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</si>
  <si>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</si>
  <si>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</si>
  <si>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</si>
  <si>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</si>
  <si>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</si>
  <si>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</si>
  <si>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</si>
  <si>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</si>
  <si>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</si>
  <si>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</si>
  <si>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</si>
  <si>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</si>
  <si>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</si>
  <si>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</si>
  <si>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</si>
  <si>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</si>
  <si>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</si>
  <si>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</si>
  <si>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</si>
  <si>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</si>
  <si>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</si>
  <si>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</si>
  <si>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</si>
  <si>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</si>
  <si>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</si>
  <si>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</si>
  <si>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</si>
  <si>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</si>
  <si>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</si>
  <si>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</si>
  <si>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</si>
  <si>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</si>
  <si>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</si>
  <si>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</si>
  <si>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</si>
  <si>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</si>
  <si>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</si>
  <si>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</si>
  <si>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</si>
  <si>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</si>
  <si>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</si>
  <si>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</si>
  <si>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</si>
  <si>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</si>
  <si>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</si>
  <si>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</si>
  <si>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</si>
  <si>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</si>
  <si>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</si>
  <si>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</si>
  <si>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</si>
  <si>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</si>
  <si>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</si>
  <si>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</si>
  <si>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</si>
  <si>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</si>
  <si>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</si>
  <si>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</si>
  <si>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</si>
  <si>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</si>
  <si>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</si>
  <si>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</si>
  <si>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</si>
  <si>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</si>
  <si>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</si>
  <si>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</si>
  <si>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</si>
  <si>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</si>
  <si>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</si>
  <si>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</si>
  <si>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</si>
  <si>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</si>
  <si>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</si>
  <si>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</si>
  <si>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</si>
  <si>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</si>
  <si>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</si>
  <si>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</si>
  <si>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</si>
  <si>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</si>
  <si>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</si>
  <si>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</si>
  <si>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</si>
  <si>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</si>
  <si>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</si>
  <si>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</si>
  <si>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</si>
  <si>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</si>
  <si>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</si>
  <si>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</si>
  <si>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</si>
  <si>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</si>
  <si>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</si>
  <si>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</si>
  <si>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</si>
  <si>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</si>
  <si>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</si>
  <si>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</si>
  <si>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</si>
  <si>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</si>
  <si>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</si>
  <si>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</si>
  <si>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</si>
  <si>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</si>
  <si>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</si>
  <si>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</si>
  <si>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</si>
  <si>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</si>
  <si>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</si>
  <si>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</si>
  <si>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</si>
  <si>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</si>
  <si>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</si>
  <si>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</si>
  <si>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</si>
  <si>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</si>
  <si>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</si>
  <si>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</si>
  <si>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</si>
  <si>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</si>
  <si>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</si>
  <si>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</si>
  <si>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</si>
  <si>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</si>
  <si>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</si>
  <si>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</si>
  <si>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</si>
  <si>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</si>
  <si>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</si>
  <si>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</si>
  <si>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</si>
  <si>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</si>
  <si>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</si>
  <si>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</si>
  <si>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</si>
  <si>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</si>
  <si>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</si>
  <si>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</si>
  <si>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</si>
  <si>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</si>
  <si>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</si>
  <si>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</si>
  <si>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</si>
  <si>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</si>
  <si>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</si>
  <si>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</si>
  <si>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</si>
  <si>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</si>
  <si>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</si>
  <si>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</si>
  <si>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</si>
  <si>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</si>
  <si>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</si>
  <si>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</si>
  <si>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</si>
  <si>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</si>
  <si>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</si>
  <si>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</si>
  <si>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</si>
  <si>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</si>
  <si>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</si>
  <si>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</si>
  <si>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</si>
  <si>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</si>
  <si>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</si>
  <si>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</si>
  <si>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</si>
  <si>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</si>
  <si>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</si>
  <si>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</si>
  <si>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</si>
  <si>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</si>
  <si>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</si>
  <si>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</si>
  <si>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</si>
  <si>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</si>
  <si>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</si>
  <si>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</si>
  <si>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</si>
  <si>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</si>
  <si>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</si>
  <si>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</si>
  <si>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</si>
  <si>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</si>
  <si>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</si>
  <si>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</si>
  <si>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</si>
  <si>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</si>
  <si>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</si>
  <si>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</si>
  <si>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</si>
  <si>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</si>
  <si>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</si>
  <si>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</si>
  <si>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</si>
  <si>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</si>
  <si>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</si>
  <si>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</si>
  <si>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</si>
  <si>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</si>
  <si>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</si>
  <si>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</si>
  <si>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</si>
  <si>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</si>
  <si>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</si>
  <si>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</si>
  <si>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</si>
  <si>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</si>
  <si>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</si>
  <si>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</si>
  <si>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</si>
  <si>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</si>
  <si>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</si>
  <si>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</si>
  <si>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</si>
  <si>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</si>
  <si>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</si>
  <si>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</si>
  <si>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</si>
  <si>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</si>
  <si>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</si>
  <si>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</si>
  <si>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</si>
  <si>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</si>
  <si>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</si>
  <si>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</si>
  <si>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</si>
  <si>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</si>
  <si>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</si>
  <si>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</si>
  <si>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</si>
  <si>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</si>
  <si>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</si>
  <si>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</si>
  <si>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</si>
  <si>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</si>
  <si>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</si>
  <si>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</si>
  <si>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</si>
  <si>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</si>
  <si>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</si>
  <si>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</si>
  <si>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</si>
  <si>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</si>
  <si>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</si>
  <si>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</si>
  <si>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</si>
  <si>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</si>
  <si>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</si>
  <si>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</si>
  <si>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</si>
  <si>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</si>
  <si>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</si>
  <si>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</si>
  <si>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</si>
  <si>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</si>
  <si>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</si>
  <si>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</si>
  <si>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</si>
  <si>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</si>
  <si>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</si>
  <si>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</si>
  <si>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</si>
  <si>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</si>
  <si>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</si>
  <si>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</si>
  <si>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</si>
  <si>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</si>
  <si>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</si>
  <si>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</si>
  <si>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</si>
  <si>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</si>
  <si>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</si>
  <si>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</si>
  <si>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</si>
  <si>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</si>
  <si>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</si>
  <si>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</si>
  <si>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</si>
  <si>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</si>
  <si>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</si>
  <si>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</si>
  <si>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</si>
  <si>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</si>
  <si>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</si>
  <si>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</si>
  <si>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</si>
  <si>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</si>
  <si>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</si>
  <si>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</si>
  <si>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</si>
  <si>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</si>
  <si>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</si>
  <si>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</si>
  <si>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</si>
  <si>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</si>
  <si>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</si>
  <si>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</si>
  <si>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</si>
  <si>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</si>
  <si>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</si>
  <si>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</si>
  <si>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</si>
  <si>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</si>
  <si>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</si>
  <si>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</si>
  <si>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</si>
  <si>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</si>
  <si>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</si>
  <si>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</si>
  <si>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</si>
  <si>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</si>
  <si>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</si>
  <si>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</si>
  <si>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</si>
  <si>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</si>
  <si>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</si>
  <si>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</si>
  <si>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</si>
  <si>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</si>
  <si>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</si>
  <si>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</si>
  <si>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</si>
  <si>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</si>
  <si>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</si>
  <si>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</si>
  <si>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</si>
  <si>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</si>
  <si>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</si>
  <si>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</si>
  <si>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</si>
  <si>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</si>
  <si>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</si>
  <si>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</si>
  <si>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</si>
  <si>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</si>
  <si>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</si>
  <si>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</si>
  <si>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</si>
  <si>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</si>
  <si>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</si>
  <si>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</si>
  <si>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</si>
  <si>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</si>
  <si>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</si>
  <si>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</si>
  <si>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</si>
  <si>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</si>
  <si>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</si>
  <si>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</si>
  <si>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</si>
  <si>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</si>
  <si>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</si>
  <si>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</si>
  <si>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</si>
  <si>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</si>
  <si>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</si>
  <si>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</si>
  <si>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</si>
  <si>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</si>
  <si>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</si>
  <si>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</si>
  <si>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</si>
  <si>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</si>
  <si>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</si>
  <si>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</si>
  <si>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</si>
  <si>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</si>
  <si>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</si>
  <si>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</si>
  <si>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</si>
  <si>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</si>
  <si>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</si>
  <si>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</si>
  <si>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</si>
  <si>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</si>
  <si>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</si>
  <si>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</si>
  <si>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</si>
  <si>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</si>
  <si>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</si>
  <si>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</si>
  <si>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</si>
  <si>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</si>
  <si>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</si>
  <si>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</si>
  <si>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</si>
  <si>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</si>
  <si>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</si>
  <si>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</si>
  <si>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</si>
  <si>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</si>
  <si>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</si>
  <si>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</si>
  <si>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</si>
  <si>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</si>
  <si>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</si>
  <si>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</si>
  <si>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</si>
  <si>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</si>
  <si>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</si>
  <si>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</si>
  <si>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</si>
  <si>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</si>
  <si>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</si>
  <si>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</si>
  <si>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</si>
  <si>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</si>
  <si>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</si>
  <si>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</si>
  <si>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</si>
  <si>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</si>
  <si>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</si>
  <si>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</si>
  <si>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</si>
  <si>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</si>
  <si>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</si>
  <si>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</si>
  <si>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</si>
  <si>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</si>
  <si>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</si>
  <si>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</si>
  <si>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</si>
  <si>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</si>
  <si>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</si>
  <si>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</si>
  <si>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</si>
  <si>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</si>
  <si>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</si>
  <si>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</si>
  <si>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</si>
  <si>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</si>
  <si>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</si>
  <si>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</si>
  <si>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</si>
  <si>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</si>
  <si>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</si>
  <si>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</si>
  <si>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</si>
  <si>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</si>
  <si>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</si>
  <si>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</si>
  <si>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</si>
  <si>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</si>
  <si>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</si>
  <si>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</si>
  <si>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</si>
  <si>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</si>
  <si>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</si>
  <si>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</si>
  <si>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</si>
  <si>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</si>
  <si>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</si>
  <si>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</si>
  <si>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</si>
  <si>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</si>
  <si>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</si>
  <si>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</si>
  <si>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</si>
  <si>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</si>
  <si>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</si>
  <si>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</si>
  <si>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</si>
  <si>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</si>
  <si>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</si>
  <si>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</si>
  <si>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</si>
  <si>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</si>
  <si>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</si>
  <si>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</si>
  <si>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</si>
  <si>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</si>
  <si>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</si>
  <si>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</si>
  <si>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</si>
  <si>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</si>
  <si>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</si>
  <si>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</si>
  <si>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</si>
  <si>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</si>
  <si>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</si>
  <si>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</si>
  <si>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</si>
  <si>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</si>
  <si>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</si>
  <si>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</si>
  <si>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</si>
  <si>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</si>
  <si>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</si>
  <si>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</si>
  <si>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</si>
  <si>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</si>
  <si>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</si>
  <si>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</si>
  <si>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</si>
  <si>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</si>
  <si>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</si>
  <si>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</si>
  <si>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</si>
  <si>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</si>
  <si>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</si>
  <si>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</si>
  <si>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</si>
  <si>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</si>
  <si>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</si>
  <si>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</si>
  <si>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</si>
  <si>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</si>
  <si>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</si>
  <si>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</si>
  <si>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</si>
  <si>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</si>
  <si>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</si>
  <si>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</si>
  <si>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</si>
  <si>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</si>
  <si>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</si>
  <si>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</si>
  <si>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</si>
  <si>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</si>
  <si>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</si>
  <si>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</si>
  <si>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</si>
  <si>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</si>
  <si>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</si>
  <si>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</si>
  <si>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</si>
  <si>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</si>
  <si>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</si>
  <si>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</si>
  <si>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</si>
  <si>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</si>
  <si>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</si>
  <si>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</si>
  <si>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</si>
  <si>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</si>
  <si>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</si>
  <si>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</si>
  <si>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</si>
  <si>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</si>
  <si>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</si>
  <si>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</si>
  <si>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</si>
  <si>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</si>
  <si>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</si>
  <si>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</si>
  <si>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</si>
  <si>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</si>
  <si>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</si>
  <si>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</si>
  <si>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</si>
  <si>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</si>
  <si>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</si>
  <si>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</si>
  <si>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</si>
  <si>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</si>
  <si>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</si>
  <si>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</si>
  <si>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</si>
  <si>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</si>
  <si>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</si>
  <si>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</si>
  <si>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</si>
  <si>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</si>
  <si>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</si>
  <si>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</si>
  <si>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</si>
  <si>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</si>
  <si>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</si>
  <si>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</si>
  <si>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</si>
  <si>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</si>
  <si>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</si>
  <si>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</si>
  <si>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</si>
  <si>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</si>
  <si>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</si>
  <si>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</si>
  <si>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</si>
  <si>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</si>
  <si>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</si>
  <si>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</si>
  <si>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</si>
  <si>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</si>
  <si>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</si>
  <si>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</si>
  <si>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</si>
  <si>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</si>
  <si>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</si>
  <si>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</si>
  <si>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</si>
  <si>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</si>
  <si>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</si>
  <si>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</si>
  <si>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</si>
  <si>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</si>
  <si>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</si>
  <si>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</si>
  <si>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</si>
  <si>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</si>
  <si>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</si>
  <si>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</si>
  <si>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</si>
  <si>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</si>
  <si>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</si>
  <si>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</si>
  <si>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</si>
  <si>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</si>
  <si>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</si>
  <si>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</si>
  <si>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</si>
  <si>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</si>
  <si>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</si>
  <si>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</si>
  <si>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</si>
  <si>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</si>
  <si>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</si>
  <si>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</si>
  <si>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</si>
  <si>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</si>
  <si>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</si>
  <si>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</si>
  <si>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</si>
  <si>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</si>
  <si>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</si>
  <si>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</si>
  <si>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</si>
  <si>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</si>
  <si>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</si>
  <si>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</si>
  <si>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</si>
  <si>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</si>
  <si>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</si>
  <si>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</si>
  <si>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</si>
  <si>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</si>
  <si>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</si>
  <si>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</si>
  <si>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</si>
  <si>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</si>
  <si>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</si>
  <si>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</si>
  <si>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</si>
  <si>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</si>
  <si>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</si>
  <si>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</si>
  <si>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</si>
  <si>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</si>
  <si>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</si>
  <si>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</si>
  <si>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</si>
  <si>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</si>
  <si>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</si>
  <si>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</si>
  <si>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</si>
  <si>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</si>
  <si>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</si>
  <si>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</si>
  <si>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</si>
  <si>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</si>
  <si>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</si>
  <si>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</si>
  <si>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</si>
  <si>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</si>
  <si>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</si>
  <si>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</si>
  <si>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</si>
  <si>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</si>
  <si>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</si>
  <si>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</si>
  <si>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</si>
  <si>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</si>
  <si>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</si>
  <si>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</si>
  <si>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</si>
  <si>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</si>
  <si>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</si>
  <si>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</si>
  <si>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</si>
  <si>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</si>
  <si>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</si>
  <si>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</si>
  <si>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</si>
  <si>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</si>
  <si>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</si>
  <si>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</si>
  <si>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</si>
  <si>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</si>
  <si>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</si>
  <si>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</si>
  <si>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</si>
  <si>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</si>
  <si>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</si>
  <si>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</si>
  <si>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</si>
  <si>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</si>
  <si>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</si>
  <si>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</si>
  <si>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</si>
  <si>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</si>
  <si>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</si>
  <si>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</si>
  <si>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</si>
  <si>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</si>
  <si>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</si>
  <si>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</si>
  <si>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</si>
  <si>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</si>
  <si>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</si>
  <si>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</si>
  <si>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</si>
  <si>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</si>
  <si>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</si>
  <si>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</si>
  <si>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</si>
  <si>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</si>
  <si>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</si>
  <si>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</si>
  <si>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</si>
  <si>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</si>
  <si>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</si>
  <si>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</si>
  <si>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</si>
  <si>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</si>
  <si>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</si>
  <si>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</si>
  <si>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</si>
  <si>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</si>
  <si>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</si>
  <si>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</si>
  <si>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</si>
  <si>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</si>
  <si>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</si>
  <si>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</si>
  <si>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</si>
  <si>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</si>
  <si>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</si>
  <si>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</si>
  <si>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</si>
  <si>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</si>
  <si>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</si>
  <si>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</si>
  <si>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</si>
  <si>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</si>
  <si>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</si>
  <si>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</si>
  <si>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</si>
  <si>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</si>
  <si>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</si>
  <si>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</si>
  <si>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</si>
  <si>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</si>
  <si>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</si>
  <si>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</si>
  <si>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</si>
  <si>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</si>
  <si>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</si>
  <si>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</si>
  <si>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</si>
  <si>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</si>
  <si>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</si>
  <si>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</si>
  <si>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</si>
  <si>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</si>
  <si>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</si>
  <si>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</si>
  <si>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</si>
  <si>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</si>
  <si>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</si>
  <si>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</si>
  <si>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</si>
  <si>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</si>
  <si>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</si>
  <si>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</si>
  <si>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</si>
  <si>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</si>
  <si>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</si>
  <si>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</si>
  <si>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</si>
  <si>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</si>
  <si>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</si>
  <si>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</si>
  <si>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</si>
  <si>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</si>
  <si>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</si>
  <si>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</si>
  <si>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</si>
  <si>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</si>
  <si>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</si>
  <si>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</si>
  <si>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</si>
  <si>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</si>
  <si>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</si>
  <si>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</si>
  <si>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</si>
  <si>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</si>
  <si>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</si>
  <si>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</si>
  <si>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</si>
  <si>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</si>
  <si>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</si>
  <si>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</si>
  <si>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</si>
  <si>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</si>
  <si>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</si>
  <si>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</si>
  <si>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</si>
  <si>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</si>
  <si>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</si>
  <si>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</si>
  <si>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</si>
  <si>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</si>
  <si>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</si>
  <si>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</si>
  <si>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</si>
  <si>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</si>
  <si>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</si>
  <si>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</si>
  <si>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</si>
  <si>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</si>
  <si>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</si>
  <si>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</si>
  <si>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</si>
  <si>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</si>
  <si>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</si>
  <si>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</si>
  <si>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</si>
  <si>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</si>
  <si>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</si>
  <si>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</si>
  <si>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</si>
  <si>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</si>
  <si>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</si>
  <si>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</si>
  <si>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</si>
  <si>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</si>
  <si>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</si>
  <si>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</si>
  <si>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</si>
  <si>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</si>
  <si>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</si>
  <si>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</si>
  <si>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</si>
  <si>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</si>
  <si>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</si>
  <si>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</si>
  <si>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</si>
  <si>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</si>
  <si>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</si>
  <si>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</si>
  <si>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</si>
  <si>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</si>
  <si>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</si>
  <si>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</si>
  <si>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</si>
  <si>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</si>
  <si>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</si>
  <si>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</si>
  <si>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</si>
  <si>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</si>
  <si>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</si>
  <si>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</si>
  <si>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</si>
  <si>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</si>
  <si>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</si>
  <si>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</si>
  <si>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</si>
  <si>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</si>
  <si>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</si>
  <si>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</si>
  <si>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</si>
  <si>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</si>
  <si>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</si>
  <si>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</si>
  <si>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</si>
  <si>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</si>
  <si>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</si>
  <si>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</si>
  <si>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</si>
  <si>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</si>
  <si>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</si>
  <si>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</si>
  <si>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</si>
  <si>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</si>
  <si>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</si>
  <si>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</si>
  <si>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</si>
  <si>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</si>
  <si>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</si>
  <si>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</si>
  <si>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</si>
  <si>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</si>
  <si>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</si>
  <si>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</si>
  <si>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</si>
  <si>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</si>
  <si>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</si>
  <si>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</si>
  <si>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</si>
  <si>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</si>
  <si>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</si>
  <si>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</si>
  <si>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</si>
  <si>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</si>
  <si>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</si>
  <si>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</si>
  <si>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</si>
  <si>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</si>
  <si>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</si>
  <si>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</si>
  <si>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</si>
  <si>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</si>
  <si>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</si>
  <si>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</si>
  <si>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</si>
  <si>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</si>
  <si>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</si>
  <si>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</si>
  <si>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</si>
  <si>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</si>
  <si>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</si>
  <si>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</si>
  <si>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</si>
  <si>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</si>
  <si>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</si>
  <si>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</si>
  <si>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</si>
  <si>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</si>
  <si>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</si>
  <si>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</si>
  <si>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</si>
  <si>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</si>
  <si>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</si>
  <si>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</si>
  <si>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</si>
  <si>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</si>
  <si>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</si>
  <si>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</si>
  <si>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</si>
  <si>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</si>
  <si>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</si>
  <si>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</si>
  <si>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</si>
  <si>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</si>
  <si>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</si>
  <si>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</si>
  <si>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</si>
  <si>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</si>
  <si>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</si>
  <si>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</si>
  <si>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</si>
  <si>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</si>
  <si>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</si>
  <si>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</si>
  <si>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</si>
  <si>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</si>
  <si>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</si>
  <si>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</si>
  <si>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</si>
  <si>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</si>
  <si>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</si>
  <si>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</si>
  <si>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</si>
  <si>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</si>
  <si>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</si>
  <si>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</si>
  <si>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</si>
  <si>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</si>
  <si>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</si>
  <si>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</si>
  <si>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</si>
  <si>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</si>
  <si>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</si>
  <si>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</si>
  <si>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</si>
  <si>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</si>
  <si>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</si>
  <si>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</si>
  <si>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</si>
  <si>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</si>
  <si>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</si>
  <si>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</si>
  <si>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</si>
  <si>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</si>
  <si>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</si>
  <si>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</si>
  <si>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</si>
  <si>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</si>
  <si>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</si>
  <si>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</si>
  <si>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</si>
  <si>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</si>
  <si>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</si>
  <si>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</si>
  <si>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</si>
  <si>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</si>
  <si>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</si>
  <si>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</si>
  <si>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</si>
  <si>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</si>
  <si>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</si>
  <si>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</si>
  <si>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</si>
  <si>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</si>
  <si>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</si>
  <si>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</si>
  <si>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</si>
  <si>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</si>
  <si>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</si>
  <si>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</si>
  <si>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</si>
  <si>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</si>
  <si>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</si>
  <si>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</si>
  <si>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</si>
  <si>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</si>
  <si>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</si>
  <si>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</si>
  <si>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</si>
  <si>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</si>
  <si>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</si>
  <si>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</si>
  <si>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</si>
  <si>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</si>
  <si>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</si>
  <si>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</si>
  <si>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</si>
  <si>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</si>
  <si>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</si>
  <si>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</si>
  <si>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</si>
  <si>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</si>
  <si>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</si>
  <si>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</si>
  <si>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</si>
  <si>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</si>
  <si>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</si>
  <si>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</si>
  <si>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</si>
  <si>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</si>
  <si>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</si>
  <si>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</si>
  <si>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</si>
  <si>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</si>
  <si>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</si>
  <si>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</si>
  <si>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</si>
  <si>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</si>
  <si>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</si>
  <si>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</si>
  <si>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</si>
  <si>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</si>
  <si>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</si>
  <si>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</si>
  <si>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</si>
  <si>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</si>
  <si>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</si>
  <si>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</si>
  <si>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</si>
  <si>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</si>
  <si>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</si>
  <si>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</si>
  <si>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</si>
  <si>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</si>
  <si>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</si>
  <si>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</si>
  <si>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</si>
  <si>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</si>
  <si>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</si>
  <si>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</si>
  <si>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</si>
  <si>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</si>
  <si>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</si>
  <si>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</si>
  <si>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</si>
  <si>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</si>
  <si>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</si>
  <si>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</si>
  <si>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</si>
  <si>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</si>
  <si>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</si>
  <si>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</si>
  <si>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</si>
  <si>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</si>
  <si>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</si>
  <si>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</si>
  <si>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</si>
  <si>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</si>
  <si>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</si>
  <si>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</si>
  <si>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</si>
  <si>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</si>
  <si>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</si>
  <si>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</si>
  <si>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</si>
  <si>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</si>
  <si>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</si>
  <si>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</si>
  <si>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</si>
  <si>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</si>
  <si>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</si>
  <si>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</si>
  <si>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</si>
  <si>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</si>
  <si>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</si>
  <si>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</si>
  <si>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</si>
  <si>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</si>
  <si>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</si>
  <si>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</si>
  <si>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</si>
  <si>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</si>
  <si>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</si>
  <si>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</si>
  <si>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</si>
  <si>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</si>
  <si>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</si>
  <si>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</si>
  <si>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</si>
  <si>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</si>
  <si>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</si>
  <si>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</si>
  <si>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</si>
  <si>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</si>
  <si>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</si>
  <si>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</si>
  <si>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</si>
  <si>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</si>
  <si>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</si>
  <si>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</si>
  <si>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</si>
  <si>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</si>
  <si>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</si>
  <si>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</si>
  <si>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</si>
  <si>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</si>
  <si>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</si>
  <si>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</si>
  <si>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</si>
  <si>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</si>
  <si>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</si>
  <si>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</si>
  <si>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</si>
  <si>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</si>
  <si>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</si>
  <si>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</si>
  <si>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</si>
  <si>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</si>
  <si>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</si>
  <si>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</si>
  <si>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</si>
  <si>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</si>
  <si>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</si>
  <si>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</si>
  <si>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</si>
  <si>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</si>
  <si>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</si>
  <si>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</si>
  <si>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</si>
  <si>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</si>
  <si>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</si>
  <si>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</si>
  <si>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</si>
  <si>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</si>
  <si>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</si>
  <si>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</si>
  <si>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</si>
  <si>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</si>
  <si>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</si>
  <si>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</si>
  <si>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</si>
  <si>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</si>
  <si>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</si>
  <si>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</si>
  <si>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</si>
  <si>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</si>
  <si>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</si>
  <si>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</si>
  <si>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</si>
  <si>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</si>
  <si>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</si>
  <si>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</si>
  <si>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</si>
  <si>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</si>
  <si>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</si>
  <si>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</si>
  <si>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</si>
  <si>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</si>
  <si>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</si>
  <si>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</si>
  <si>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</si>
  <si>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</si>
  <si>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</si>
  <si>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</si>
  <si>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</si>
  <si>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</si>
  <si>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</si>
  <si>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</si>
  <si>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</si>
  <si>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</si>
  <si>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</si>
  <si>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</si>
  <si>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</si>
  <si>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</si>
  <si>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</si>
  <si>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</si>
  <si>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</si>
  <si>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</si>
  <si>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</si>
  <si>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</si>
  <si>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</si>
  <si>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</si>
  <si>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</si>
  <si>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</si>
  <si>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</si>
  <si>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</si>
  <si>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</si>
  <si>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</si>
  <si>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</si>
  <si>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</si>
  <si>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</si>
  <si>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</si>
  <si>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</si>
  <si>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</si>
  <si>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</si>
  <si>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</si>
  <si>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</si>
  <si>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</si>
  <si>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</si>
  <si>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</si>
  <si>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</si>
  <si>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</si>
  <si>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</si>
  <si>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</si>
  <si>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</si>
  <si>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</si>
  <si>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</si>
  <si>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</si>
  <si>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</si>
  <si>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</si>
  <si>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</si>
  <si>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</si>
  <si>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</si>
  <si>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</si>
  <si>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</si>
  <si>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</si>
  <si>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</si>
  <si>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</si>
  <si>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</si>
  <si>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</si>
  <si>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</si>
  <si>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</si>
  <si>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</si>
  <si>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</si>
  <si>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</si>
  <si>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</si>
  <si>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</si>
  <si>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</si>
  <si>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</si>
  <si>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</si>
  <si>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</si>
  <si>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</si>
  <si>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</si>
  <si>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</si>
  <si>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</si>
  <si>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</si>
  <si>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</si>
  <si>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</si>
  <si>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</si>
  <si>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</si>
  <si>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</si>
  <si>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</si>
  <si>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</si>
  <si>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</si>
  <si>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</si>
  <si>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</si>
  <si>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</si>
  <si>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</si>
  <si>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</si>
  <si>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</si>
  <si>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</si>
  <si>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</si>
  <si>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</si>
  <si>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</si>
  <si>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</si>
  <si>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</si>
  <si>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</si>
  <si>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</si>
  <si>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</si>
  <si>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</si>
  <si>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</si>
  <si>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</si>
  <si>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</si>
  <si>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</si>
  <si>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</si>
  <si>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</si>
  <si>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</si>
  <si>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</si>
  <si>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</si>
  <si>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</si>
  <si>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</si>
  <si>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</si>
  <si>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</si>
  <si>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</si>
  <si>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</si>
  <si>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</si>
  <si>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</si>
  <si>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</si>
  <si>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</si>
  <si>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</si>
  <si>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</si>
  <si>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</si>
  <si>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</si>
  <si>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</si>
  <si>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</si>
  <si>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</si>
  <si>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</si>
  <si>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</si>
  <si>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</si>
  <si>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</si>
  <si>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</si>
  <si>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</si>
  <si>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</si>
  <si>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</si>
  <si>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</si>
  <si>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</si>
  <si>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</si>
  <si>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</si>
  <si>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</si>
  <si>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</si>
  <si>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</si>
  <si>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</si>
  <si>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</si>
  <si>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</si>
  <si>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</si>
  <si>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</si>
  <si>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</si>
  <si>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</si>
  <si>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</si>
  <si>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</si>
  <si>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</si>
  <si>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</si>
  <si>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</si>
  <si>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</si>
  <si>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</si>
  <si>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</si>
  <si>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</si>
  <si>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</si>
  <si>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</si>
  <si>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</si>
  <si>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</si>
  <si>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</si>
  <si>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</si>
  <si>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</si>
  <si>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</si>
  <si>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</si>
  <si>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</si>
  <si>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</si>
  <si>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</si>
  <si>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</si>
  <si>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</si>
  <si>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</si>
  <si>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</si>
  <si>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</si>
  <si>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</si>
  <si>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</si>
  <si>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</si>
  <si>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</si>
  <si>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</si>
  <si>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</si>
  <si>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</si>
  <si>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</si>
  <si>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</si>
  <si>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</si>
  <si>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</si>
  <si>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</si>
  <si>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</si>
  <si>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</si>
  <si>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</si>
  <si>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</si>
  <si>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</si>
  <si>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</si>
  <si>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</si>
  <si>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</si>
  <si>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</si>
  <si>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</si>
  <si>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</si>
  <si>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</si>
  <si>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</si>
  <si>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</si>
  <si>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</si>
  <si>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</si>
  <si>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</si>
  <si>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</si>
  <si>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</si>
  <si>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</si>
  <si>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</si>
  <si>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</si>
  <si>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</si>
  <si>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</si>
  <si>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</si>
  <si>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</si>
  <si>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</si>
  <si>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</si>
  <si>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</si>
  <si>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</si>
  <si>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</si>
  <si>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</si>
  <si>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</si>
  <si>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</si>
  <si>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</si>
  <si>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</si>
  <si>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</si>
  <si>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</si>
  <si>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</si>
  <si>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</si>
  <si>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</si>
  <si>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</si>
  <si>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</si>
  <si>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</si>
  <si>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</si>
  <si>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</si>
  <si>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</si>
  <si>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</si>
  <si>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</si>
  <si>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</si>
  <si>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</si>
  <si>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</si>
  <si>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</si>
  <si>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</si>
  <si>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</si>
  <si>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</si>
  <si>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</si>
  <si>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</si>
  <si>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</si>
  <si>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</si>
  <si>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</si>
  <si>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</si>
  <si>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</si>
  <si>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</si>
  <si>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</si>
  <si>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</si>
  <si>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</si>
  <si>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</si>
  <si>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</si>
  <si>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</si>
  <si>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</si>
  <si>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</si>
  <si>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</si>
  <si>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</si>
  <si>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</si>
  <si>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</si>
  <si>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</si>
  <si>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</si>
  <si>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</si>
  <si>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</si>
  <si>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</si>
  <si>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</si>
  <si>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</si>
  <si>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</si>
  <si>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</si>
  <si>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</si>
  <si>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</si>
  <si>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</si>
  <si>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</si>
  <si>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</si>
  <si>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</si>
  <si>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</si>
  <si>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</si>
  <si>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</si>
  <si>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</si>
  <si>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</si>
  <si>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</si>
  <si>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</si>
  <si>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</si>
  <si>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</si>
  <si>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</si>
  <si>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</si>
  <si>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</si>
  <si>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</si>
  <si>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</si>
  <si>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</si>
  <si>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</si>
  <si>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</si>
  <si>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</si>
  <si>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</si>
  <si>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</si>
  <si>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</si>
  <si>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</si>
  <si>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</si>
  <si>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</si>
  <si>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</si>
  <si>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</si>
  <si>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</si>
  <si>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</si>
  <si>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</si>
  <si>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</si>
  <si>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</si>
  <si>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</si>
  <si>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</si>
  <si>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</si>
  <si>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</si>
  <si>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</si>
  <si>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</si>
  <si>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</si>
  <si>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</si>
  <si>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</si>
  <si>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</si>
  <si>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</si>
  <si>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</si>
  <si>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</si>
  <si>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</si>
  <si>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</si>
  <si>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</si>
  <si>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</si>
  <si>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</si>
  <si>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</si>
  <si>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</si>
  <si>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</si>
  <si>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</si>
  <si>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</si>
  <si>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</si>
  <si>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</si>
  <si>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</si>
  <si>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</si>
  <si>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</si>
  <si>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</si>
  <si>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</si>
  <si>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</si>
  <si>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</si>
  <si>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</si>
  <si>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</si>
  <si>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</si>
  <si>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</si>
  <si>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</si>
  <si>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</si>
  <si>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</si>
  <si>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</si>
  <si>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</si>
  <si>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</si>
  <si>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</si>
  <si>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</si>
  <si>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</si>
  <si>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</si>
  <si>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</si>
  <si>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</si>
  <si>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</si>
  <si>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</si>
  <si>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</si>
  <si>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</si>
  <si>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</si>
  <si>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</si>
  <si>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</si>
  <si>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</si>
  <si>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</si>
  <si>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</si>
  <si>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</si>
  <si>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</si>
  <si>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</si>
  <si>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</si>
  <si>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</si>
  <si>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</si>
  <si>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</si>
  <si>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</si>
  <si>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</si>
  <si>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</si>
  <si>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</si>
  <si>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</si>
  <si>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</si>
  <si>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</si>
  <si>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</si>
  <si>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</si>
  <si>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</si>
  <si>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</si>
  <si>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</si>
  <si>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</si>
  <si>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</si>
  <si>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</si>
  <si>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</si>
  <si>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</si>
  <si>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</si>
  <si>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</si>
  <si>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</si>
  <si>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</si>
  <si>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</si>
  <si>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</si>
  <si>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</si>
  <si>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</si>
  <si>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</si>
  <si>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</si>
  <si>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</si>
  <si>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</si>
  <si>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</si>
  <si>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</si>
  <si>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</si>
  <si>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</si>
  <si>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</si>
  <si>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</si>
  <si>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</si>
  <si>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</si>
  <si>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</si>
  <si>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</si>
  <si>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</si>
  <si>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</si>
  <si>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</si>
  <si>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</si>
  <si>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</si>
  <si>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</si>
  <si>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</si>
  <si>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</si>
  <si>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</si>
  <si>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</si>
  <si>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</si>
  <si>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</si>
  <si>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</si>
  <si>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</si>
  <si>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</si>
  <si>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</si>
  <si>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</si>
  <si>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</si>
  <si>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</si>
  <si>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</si>
  <si>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</si>
  <si>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</si>
  <si>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</si>
  <si>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</si>
  <si>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</si>
  <si>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</si>
  <si>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</si>
  <si>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</si>
  <si>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</si>
  <si>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</si>
  <si>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</si>
  <si>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</si>
  <si>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</si>
  <si>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</si>
  <si>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</si>
  <si>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</si>
  <si>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</si>
  <si>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</si>
  <si>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</si>
  <si>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</si>
  <si>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</si>
  <si>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</si>
  <si>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</si>
  <si>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</si>
  <si>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</si>
  <si>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</si>
  <si>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</si>
  <si>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</si>
  <si>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</si>
  <si>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</si>
  <si>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</si>
  <si>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</si>
  <si>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</si>
  <si>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</si>
  <si>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</si>
  <si>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</si>
  <si>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</si>
  <si>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</si>
  <si>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</si>
  <si>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</si>
  <si>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</si>
  <si>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</si>
  <si>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</si>
  <si>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</si>
  <si>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</si>
  <si>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</si>
  <si>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</si>
  <si>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</si>
  <si>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</si>
  <si>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</si>
  <si>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</si>
  <si>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</si>
  <si>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</si>
  <si>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</si>
  <si>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</si>
  <si>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</si>
  <si>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</si>
  <si>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</si>
  <si>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</si>
  <si>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</si>
  <si>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</si>
  <si>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</si>
  <si>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</si>
  <si>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</si>
  <si>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</si>
  <si>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</si>
  <si>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</si>
  <si>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</si>
  <si>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</si>
  <si>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</si>
  <si>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</si>
  <si>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</si>
  <si>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</si>
  <si>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</si>
  <si>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</si>
  <si>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</si>
  <si>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</si>
  <si>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</si>
  <si>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</si>
  <si>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</si>
  <si>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</si>
  <si>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</si>
  <si>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</si>
  <si>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</si>
  <si>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</si>
  <si>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</si>
  <si>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</si>
  <si>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</si>
  <si>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</si>
  <si>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</si>
  <si>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</si>
  <si>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</si>
  <si>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</si>
  <si>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</si>
  <si>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</si>
  <si>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</si>
  <si>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</si>
  <si>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</si>
  <si>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</si>
  <si>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</si>
  <si>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</si>
  <si>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</si>
  <si>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</si>
  <si>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</si>
  <si>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</si>
  <si>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</si>
  <si>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</si>
  <si>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</si>
  <si>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</si>
  <si>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</si>
  <si>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</si>
  <si>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</si>
  <si>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</si>
  <si>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</si>
  <si>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</si>
  <si>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</si>
  <si>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</si>
  <si>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</si>
  <si>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</si>
  <si>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</si>
  <si>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</si>
  <si>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</si>
  <si>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</si>
  <si>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</si>
  <si>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</si>
  <si>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</si>
  <si>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</si>
  <si>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</si>
  <si>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</si>
  <si>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</si>
  <si>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</si>
  <si>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</si>
  <si>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</si>
  <si>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</si>
  <si>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</si>
  <si>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</si>
  <si>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</si>
  <si>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</si>
  <si>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</si>
  <si>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</si>
  <si>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</si>
  <si>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</si>
  <si>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</si>
  <si>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</si>
  <si>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</si>
  <si>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</si>
  <si>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</si>
  <si>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</si>
  <si>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</si>
  <si>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</si>
  <si>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</si>
  <si>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</si>
  <si>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</si>
  <si>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</si>
  <si>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</si>
  <si>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</si>
  <si>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</si>
  <si>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</si>
  <si>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</si>
  <si>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</si>
  <si>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</si>
  <si>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</si>
  <si>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</si>
  <si>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</si>
  <si>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</si>
  <si>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</si>
  <si>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</si>
  <si>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</si>
  <si>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</si>
  <si>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</si>
  <si>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</si>
  <si>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</si>
  <si>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</si>
  <si>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</si>
  <si>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</si>
  <si>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</si>
  <si>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</si>
  <si>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</si>
  <si>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</si>
  <si>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</si>
  <si>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</si>
  <si>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</si>
  <si>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</si>
  <si>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</si>
  <si>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</si>
  <si>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</si>
  <si>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</si>
  <si>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</si>
  <si>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</si>
  <si>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</si>
  <si>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</si>
  <si>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</si>
  <si>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</si>
  <si>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</si>
  <si>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</si>
  <si>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</si>
  <si>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</si>
  <si>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</si>
  <si>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</si>
  <si>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</si>
  <si>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</si>
  <si>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</si>
  <si>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</si>
  <si>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</si>
  <si>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</si>
  <si>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</si>
  <si>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</si>
  <si>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</si>
  <si>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</si>
  <si>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</si>
  <si>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</si>
  <si>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</si>
  <si>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</si>
  <si>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</si>
  <si>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</si>
  <si>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</si>
  <si>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</si>
  <si>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</si>
  <si>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</si>
  <si>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</si>
  <si>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</si>
  <si>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</si>
  <si>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</si>
  <si>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</si>
  <si>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</si>
  <si>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</si>
  <si>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</si>
  <si>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</si>
  <si>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</si>
  <si>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</si>
  <si>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</si>
  <si>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</si>
  <si>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</si>
  <si>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</si>
  <si>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</si>
  <si>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</si>
  <si>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</si>
  <si>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</si>
  <si>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</si>
  <si>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</si>
  <si>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</si>
  <si>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</si>
  <si>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</si>
  <si>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</si>
  <si>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</si>
  <si>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</si>
  <si>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</si>
  <si>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</si>
  <si>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</si>
  <si>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</si>
  <si>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</si>
  <si>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</si>
  <si>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</si>
  <si>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</si>
  <si>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</si>
  <si>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</si>
  <si>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</si>
  <si>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</si>
  <si>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</si>
  <si>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</si>
  <si>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</si>
  <si>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</si>
  <si>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</si>
  <si>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</si>
  <si>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</si>
  <si>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</si>
  <si>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</si>
  <si>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</si>
  <si>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</si>
  <si>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</si>
  <si>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</si>
  <si>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</si>
  <si>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</si>
  <si>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</si>
  <si>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</si>
  <si>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</si>
  <si>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</si>
  <si>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</si>
  <si>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</si>
  <si>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</si>
  <si>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</si>
  <si>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</si>
  <si>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</si>
  <si>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</si>
  <si>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</si>
  <si>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</si>
  <si>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</si>
  <si>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</si>
  <si>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</si>
  <si>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</si>
  <si>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</si>
  <si>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</si>
  <si>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</si>
  <si>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</si>
  <si>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</si>
  <si>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</si>
  <si>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</si>
  <si>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</si>
  <si>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</si>
  <si>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</si>
  <si>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</si>
  <si>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</si>
  <si>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</si>
  <si>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</si>
  <si>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</si>
  <si>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</si>
  <si>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</si>
  <si>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</si>
  <si>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</si>
  <si>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</si>
  <si>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</si>
  <si>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</si>
  <si>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</si>
  <si>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</si>
  <si>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</si>
  <si>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</si>
  <si>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</si>
  <si>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</si>
  <si>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</si>
  <si>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</si>
  <si>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</si>
  <si>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</si>
  <si>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</si>
  <si>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</si>
  <si>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</si>
  <si>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</si>
  <si>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</si>
  <si>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</si>
  <si>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</si>
  <si>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</si>
  <si>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</si>
  <si>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</si>
  <si>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</si>
  <si>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</si>
  <si>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</si>
  <si>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</si>
  <si>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</si>
  <si>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</si>
  <si>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</si>
  <si>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</si>
  <si>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</si>
  <si>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</si>
  <si>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</si>
  <si>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</si>
  <si>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</si>
  <si>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</si>
  <si>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</si>
  <si>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</si>
  <si>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</si>
  <si>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</si>
  <si>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</si>
  <si>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</si>
  <si>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</si>
  <si>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</si>
  <si>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</si>
  <si>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</si>
  <si>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</si>
  <si>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</si>
  <si>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</si>
  <si>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</si>
  <si>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</si>
  <si>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</si>
  <si>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</si>
  <si>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</si>
  <si>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</si>
  <si>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</si>
  <si>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</si>
  <si>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</si>
  <si>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</si>
  <si>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</si>
  <si>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</si>
  <si>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</si>
  <si>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</si>
  <si>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</si>
  <si>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</si>
  <si>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</si>
  <si>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</si>
  <si>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</si>
  <si>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</si>
  <si>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</si>
  <si>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</si>
  <si>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</si>
  <si>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</si>
  <si>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</si>
  <si>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</si>
  <si>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</si>
  <si>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</si>
  <si>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</si>
  <si>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</si>
  <si>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</si>
  <si>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</si>
  <si>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</si>
  <si>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</si>
  <si>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</si>
  <si>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</si>
  <si>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</si>
  <si>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</si>
  <si>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</si>
  <si>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</si>
  <si>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</si>
  <si>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</si>
  <si>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</si>
  <si>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</si>
  <si>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</si>
  <si>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</si>
  <si>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</si>
  <si>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</si>
  <si>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</si>
  <si>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</si>
  <si>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</si>
  <si>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</si>
  <si>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</si>
  <si>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</si>
  <si>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</si>
  <si>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</si>
  <si>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</si>
  <si>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</si>
  <si>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</si>
  <si>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</si>
  <si>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</si>
  <si>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</si>
  <si>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</si>
  <si>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</si>
  <si>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</si>
  <si>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</si>
  <si>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</si>
  <si>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</si>
  <si>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</si>
  <si>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</si>
  <si>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</si>
  <si>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</si>
  <si>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</si>
  <si>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</si>
  <si>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</si>
  <si>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</si>
  <si>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</si>
  <si>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</si>
  <si>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</si>
  <si>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</si>
  <si>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</si>
  <si>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</si>
  <si>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</si>
  <si>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</si>
  <si>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</si>
  <si>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</si>
  <si>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</si>
  <si>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</si>
  <si>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</si>
  <si>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</si>
  <si>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</si>
  <si>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</si>
  <si>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</si>
  <si>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</si>
  <si>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</si>
  <si>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</si>
  <si>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</si>
  <si>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</si>
  <si>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</si>
  <si>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</si>
  <si>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</si>
  <si>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</si>
  <si>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</si>
  <si>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</si>
  <si>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</si>
  <si>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</si>
  <si>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</si>
  <si>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</si>
  <si>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</si>
  <si>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</si>
  <si>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</si>
  <si>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</si>
  <si>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</si>
  <si>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</si>
  <si>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</si>
  <si>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</si>
  <si>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</si>
  <si>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</si>
  <si>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</si>
  <si>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</si>
  <si>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</si>
  <si>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</si>
  <si>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</si>
  <si>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</si>
  <si>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</si>
  <si>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</si>
  <si>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</si>
  <si>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</si>
  <si>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</si>
  <si>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</si>
  <si>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</si>
  <si>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</si>
  <si>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</si>
  <si>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</si>
  <si>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</si>
  <si>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</si>
  <si>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</si>
  <si>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</si>
  <si>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</si>
  <si>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</si>
  <si>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</si>
  <si>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</si>
  <si>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</si>
  <si>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</si>
  <si>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</si>
  <si>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</si>
  <si>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</si>
  <si>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</si>
  <si>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</si>
  <si>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</si>
  <si>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</si>
  <si>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</si>
  <si>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</si>
  <si>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</si>
  <si>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</si>
  <si>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</si>
  <si>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</si>
  <si>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</si>
  <si>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</si>
  <si>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</si>
  <si>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</si>
  <si>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</si>
  <si>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</si>
  <si>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</si>
  <si>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</si>
  <si>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</si>
  <si>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</si>
  <si>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</si>
  <si>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</si>
  <si>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</si>
  <si>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</si>
  <si>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</si>
  <si>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</si>
  <si>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</si>
  <si>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</si>
  <si>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</si>
  <si>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</si>
  <si>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</si>
  <si>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</si>
  <si>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</si>
  <si>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</si>
  <si>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</si>
  <si>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</si>
  <si>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</si>
  <si>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</si>
  <si>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</si>
  <si>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</si>
  <si>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</si>
  <si>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</si>
  <si>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</si>
  <si>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</si>
  <si>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</si>
  <si>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</si>
  <si>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</si>
  <si>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</si>
  <si>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</si>
  <si>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</si>
  <si>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</si>
  <si>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</si>
  <si>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</si>
  <si>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</si>
  <si>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</si>
  <si>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</si>
  <si>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</si>
  <si>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</si>
  <si>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</si>
  <si>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</si>
  <si>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</si>
  <si>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</si>
  <si>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</si>
  <si>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</si>
  <si>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</si>
  <si>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</si>
  <si>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</si>
  <si>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</si>
  <si>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</si>
  <si>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</si>
  <si>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</si>
  <si>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</si>
  <si>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</si>
  <si>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</si>
  <si>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</si>
  <si>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</si>
  <si>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</si>
  <si>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</si>
  <si>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</si>
  <si>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</si>
  <si>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</si>
  <si>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</si>
  <si>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</si>
  <si>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</si>
  <si>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</si>
  <si>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</si>
  <si>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</si>
  <si>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</si>
  <si>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</si>
  <si>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</si>
  <si>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</si>
  <si>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</si>
  <si>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</si>
  <si>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</si>
  <si>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</si>
  <si>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</si>
  <si>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</si>
  <si>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</si>
  <si>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</si>
  <si>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</si>
  <si>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</si>
  <si>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</si>
  <si>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</si>
  <si>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</si>
  <si>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</si>
  <si>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</si>
  <si>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</si>
  <si>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</si>
  <si>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</si>
  <si>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</si>
  <si>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</si>
  <si>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</si>
  <si>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</si>
  <si>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</si>
  <si>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</si>
  <si>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</si>
  <si>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</si>
  <si>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</si>
  <si>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</si>
  <si>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</si>
  <si>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</si>
  <si>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</si>
  <si>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</si>
  <si>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</si>
  <si>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</si>
  <si>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</si>
  <si>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</si>
  <si>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</si>
  <si>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</si>
  <si>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</si>
  <si>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</si>
  <si>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</si>
  <si>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</si>
  <si>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</si>
  <si>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</si>
  <si>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</si>
  <si>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</si>
  <si>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</si>
  <si>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</si>
  <si>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</si>
  <si>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</si>
  <si>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</si>
  <si>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</si>
  <si>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</si>
  <si>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</si>
  <si>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</si>
  <si>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</si>
  <si>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</si>
  <si>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</si>
  <si>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</si>
  <si>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</si>
  <si>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</si>
  <si>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</si>
  <si>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</si>
  <si>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</si>
  <si>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</si>
  <si>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</si>
  <si>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</si>
  <si>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</si>
  <si>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</si>
  <si>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</si>
  <si>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</si>
  <si>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</si>
  <si>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</si>
  <si>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</si>
  <si>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</si>
  <si>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</si>
  <si>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</si>
  <si>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</si>
  <si>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</si>
  <si>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</si>
  <si>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</si>
  <si>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</si>
  <si>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</si>
  <si>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</si>
  <si>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</si>
  <si>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</si>
  <si>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</si>
  <si>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</si>
  <si>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</si>
  <si>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</si>
  <si>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</si>
  <si>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</si>
  <si>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</si>
  <si>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</si>
  <si>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</si>
  <si>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</si>
  <si>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</si>
  <si>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</si>
  <si>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</si>
  <si>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</si>
  <si>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</si>
  <si>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</si>
  <si>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</si>
  <si>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</si>
  <si>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</si>
  <si>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</si>
  <si>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</si>
  <si>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</si>
  <si>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</si>
  <si>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</si>
  <si>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</si>
  <si>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</si>
  <si>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</si>
  <si>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</si>
  <si>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</si>
  <si>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</si>
  <si>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</si>
  <si>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</si>
  <si>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</si>
  <si>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</si>
  <si>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</si>
  <si>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</si>
  <si>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</si>
  <si>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</si>
  <si>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</si>
  <si>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</si>
  <si>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</si>
  <si>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</si>
  <si>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</si>
  <si>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</si>
  <si>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</si>
  <si>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</si>
  <si>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</si>
  <si>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</si>
  <si>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</si>
  <si>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</si>
  <si>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</si>
  <si>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</si>
  <si>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</si>
  <si>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</si>
  <si>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</si>
  <si>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</si>
  <si>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</si>
  <si>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</si>
  <si>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</si>
  <si>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</si>
  <si>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</si>
  <si>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</si>
  <si>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</si>
  <si>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</si>
  <si>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</si>
  <si>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</si>
  <si>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</si>
  <si>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</si>
  <si>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</si>
  <si>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</si>
  <si>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</si>
  <si>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</si>
  <si>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</si>
  <si>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</si>
  <si>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</si>
  <si>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</si>
  <si>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</si>
  <si>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</si>
  <si>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</si>
  <si>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</si>
  <si>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</si>
  <si>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</si>
  <si>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</si>
  <si>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</si>
  <si>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</si>
  <si>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</si>
  <si>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</si>
  <si>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</si>
  <si>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</si>
  <si>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</si>
  <si>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</si>
  <si>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</si>
  <si>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</si>
  <si>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</si>
  <si>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</si>
  <si>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</si>
  <si>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</si>
  <si>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</si>
  <si>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</si>
  <si>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</si>
  <si>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</si>
  <si>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</si>
  <si>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</si>
  <si>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</si>
  <si>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</si>
  <si>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</si>
  <si>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</si>
  <si>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</si>
  <si>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</si>
  <si>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</si>
  <si>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</si>
  <si>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</si>
  <si>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</si>
  <si>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</si>
  <si>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</si>
  <si>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</si>
  <si>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</si>
  <si>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</si>
  <si>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</si>
  <si>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</si>
  <si>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</si>
  <si>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</si>
  <si>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</si>
  <si>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</si>
  <si>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</si>
  <si>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</si>
  <si>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</si>
  <si>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</si>
  <si>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</si>
  <si>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</si>
  <si>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</si>
  <si>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</si>
  <si>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</si>
  <si>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</si>
  <si>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</si>
  <si>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</si>
  <si>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</si>
  <si>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</si>
  <si>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</si>
  <si>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</si>
  <si>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</si>
  <si>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</si>
  <si>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</si>
  <si>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</si>
  <si>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</si>
  <si>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</si>
  <si>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</si>
  <si>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</si>
  <si>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</si>
  <si>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</si>
  <si>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</si>
  <si>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</si>
  <si>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</si>
  <si>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</si>
  <si>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</si>
  <si>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</si>
  <si>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</si>
  <si>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</si>
  <si>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</si>
  <si>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</si>
  <si>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</si>
  <si>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</si>
  <si>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</si>
  <si>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</si>
  <si>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</si>
  <si>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</si>
  <si>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</si>
  <si>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</si>
  <si>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</si>
  <si>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</si>
  <si>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</si>
  <si>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</si>
  <si>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</si>
  <si>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</si>
  <si>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</si>
  <si>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</si>
  <si>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</si>
  <si>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</si>
  <si>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</si>
  <si>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</si>
  <si>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</si>
  <si>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</si>
  <si>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</si>
  <si>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</si>
  <si>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</si>
  <si>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</si>
  <si>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</si>
  <si>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</si>
  <si>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</si>
  <si>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</si>
  <si>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</si>
  <si>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</si>
  <si>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</si>
  <si>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</si>
  <si>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</si>
  <si>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</si>
  <si>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</si>
  <si>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</si>
  <si>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</si>
  <si>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</si>
  <si>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</si>
  <si>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</si>
  <si>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</si>
  <si>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</si>
  <si>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</si>
  <si>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</si>
  <si>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</si>
  <si>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</si>
  <si>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</si>
  <si>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</si>
  <si>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</si>
  <si>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</si>
  <si>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</si>
  <si>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</si>
  <si>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</si>
  <si>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</si>
  <si>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</si>
  <si>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</si>
  <si>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</si>
  <si>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</si>
  <si>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</si>
  <si>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</si>
  <si>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</si>
  <si>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</si>
  <si>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</si>
  <si>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</si>
  <si>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</si>
  <si>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</si>
  <si>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</si>
  <si>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</si>
  <si>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</si>
  <si>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</si>
  <si>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</si>
  <si>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</si>
  <si>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</si>
  <si>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</si>
  <si>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</si>
  <si>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</si>
  <si>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</si>
  <si>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</si>
  <si>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</si>
  <si>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</si>
  <si>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</si>
  <si>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</si>
  <si>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</si>
  <si>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</si>
  <si>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</si>
  <si>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</si>
  <si>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</si>
  <si>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</si>
  <si>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</si>
  <si>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</si>
  <si>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</si>
  <si>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</si>
  <si>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</si>
  <si>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</si>
  <si>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</si>
  <si>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</si>
  <si>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</si>
  <si>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</si>
  <si>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</si>
  <si>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</si>
  <si>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</si>
  <si>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</si>
  <si>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</si>
  <si>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</si>
  <si>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</si>
  <si>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</si>
  <si>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</si>
  <si>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</si>
  <si>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</si>
  <si>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</si>
  <si>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</si>
  <si>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</si>
  <si>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</si>
  <si>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</si>
  <si>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</si>
  <si>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</si>
  <si>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</si>
  <si>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</si>
  <si>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</si>
  <si>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</si>
  <si>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</si>
  <si>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</si>
  <si>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</si>
  <si>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</si>
  <si>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</si>
  <si>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</si>
  <si>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</si>
  <si>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</si>
  <si>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</si>
  <si>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</si>
  <si>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</si>
  <si>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</si>
  <si>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</si>
  <si>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</si>
  <si>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</si>
  <si>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</si>
  <si>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</si>
  <si>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</si>
  <si>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</si>
  <si>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</si>
  <si>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</si>
  <si>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</si>
  <si>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</si>
  <si>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</si>
  <si>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</si>
  <si>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</si>
  <si>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</si>
  <si>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</si>
  <si>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</si>
  <si>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</si>
  <si>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</si>
  <si>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</si>
  <si>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</si>
  <si>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</si>
  <si>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</si>
  <si>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</si>
  <si>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</si>
  <si>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</si>
  <si>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</si>
  <si>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</si>
  <si>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</si>
  <si>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</si>
  <si>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</si>
  <si>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</si>
  <si>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</si>
  <si>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</si>
  <si>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</si>
  <si>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</si>
  <si>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</si>
  <si>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</si>
  <si>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</si>
  <si>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</si>
  <si>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</si>
  <si>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</si>
  <si>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</si>
  <si>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</si>
  <si>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</si>
  <si>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</si>
  <si>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</si>
  <si>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</si>
  <si>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</si>
  <si>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</si>
  <si>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</si>
  <si>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</si>
  <si>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</si>
  <si>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</si>
  <si>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</si>
  <si>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</si>
  <si>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</si>
  <si>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</si>
  <si>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</si>
  <si>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</si>
  <si>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</si>
  <si>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</si>
  <si>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</si>
  <si>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</si>
  <si>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</si>
  <si>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</si>
  <si>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</si>
  <si>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</si>
  <si>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</si>
  <si>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</si>
  <si>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</si>
  <si>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</si>
  <si>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</si>
  <si>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</si>
  <si>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</si>
  <si>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</si>
  <si>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</si>
  <si>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</si>
  <si>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</si>
  <si>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</si>
  <si>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</si>
  <si>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</si>
  <si>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</si>
  <si>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</si>
  <si>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</si>
  <si>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</si>
  <si>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</si>
  <si>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</si>
  <si>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</si>
  <si>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</si>
  <si>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</si>
  <si>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</si>
  <si>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</si>
  <si>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</si>
  <si>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</si>
  <si>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</si>
  <si>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</si>
  <si>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</si>
  <si>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</si>
  <si>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</si>
  <si>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</si>
  <si>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</si>
  <si>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</si>
  <si>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</si>
  <si>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</si>
  <si>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</si>
  <si>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</si>
  <si>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</si>
  <si>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</si>
  <si>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</si>
  <si>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</si>
  <si>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</si>
  <si>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</si>
  <si>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</si>
  <si>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</si>
  <si>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</si>
  <si>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</si>
  <si>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</si>
  <si>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</si>
  <si>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</si>
  <si>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</si>
  <si>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</si>
  <si>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</si>
  <si>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</si>
  <si>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</si>
  <si>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</si>
  <si>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</si>
  <si>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</si>
  <si>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</si>
  <si>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</si>
  <si>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</si>
  <si>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</si>
  <si>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</si>
  <si>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</si>
  <si>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</si>
  <si>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</si>
  <si>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</si>
  <si>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</si>
  <si>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</si>
  <si>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</si>
  <si>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</si>
  <si>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</si>
  <si>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</si>
  <si>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</si>
  <si>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</si>
  <si>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</si>
  <si>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</si>
  <si>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</si>
  <si>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</si>
  <si>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</si>
  <si>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</si>
  <si>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</si>
  <si>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</si>
  <si>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</si>
  <si>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</si>
  <si>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</si>
  <si>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</si>
  <si>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</si>
  <si>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</si>
  <si>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</si>
  <si>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</si>
  <si>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</si>
  <si>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</si>
  <si>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</si>
  <si>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</si>
  <si>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</si>
  <si>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</si>
  <si>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</si>
  <si>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</si>
  <si>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</si>
  <si>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</si>
  <si>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</si>
  <si>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</si>
  <si>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</si>
  <si>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</si>
  <si>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</si>
  <si>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</si>
  <si>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</si>
  <si>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</si>
  <si>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</si>
  <si>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</si>
  <si>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</si>
  <si>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</si>
  <si>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</si>
  <si>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</si>
  <si>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</si>
  <si>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</si>
  <si>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</si>
  <si>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</si>
  <si>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</si>
  <si>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</si>
  <si>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</si>
  <si>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</si>
  <si>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</si>
  <si>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</si>
  <si>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</si>
  <si>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</si>
  <si>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</si>
  <si>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</si>
  <si>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</si>
  <si>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</si>
  <si>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</si>
  <si>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</si>
  <si>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</si>
  <si>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</si>
  <si>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</si>
  <si>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</si>
  <si>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</si>
  <si>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</si>
  <si>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</si>
  <si>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</si>
  <si>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</si>
  <si>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</si>
  <si>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</si>
  <si>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</si>
  <si>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</si>
  <si>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</si>
  <si>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</si>
  <si>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</si>
  <si>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</si>
  <si>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</si>
  <si>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</si>
  <si>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</si>
  <si>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</si>
  <si>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</si>
  <si>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</si>
  <si>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</si>
  <si>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</si>
  <si>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</si>
  <si>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</si>
  <si>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</si>
  <si>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</si>
  <si>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</si>
  <si>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</si>
  <si>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</si>
  <si>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</si>
  <si>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</si>
  <si>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</si>
  <si>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</si>
  <si>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</si>
  <si>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</si>
  <si>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</si>
  <si>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</si>
  <si>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</si>
  <si>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</si>
  <si>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</si>
  <si>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</si>
  <si>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</si>
  <si>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</si>
  <si>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</si>
  <si>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</si>
  <si>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</si>
  <si>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</si>
  <si>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</si>
  <si>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</si>
  <si>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</si>
  <si>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</si>
  <si>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</si>
  <si>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</si>
  <si>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</si>
  <si>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</si>
  <si>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</si>
  <si>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</si>
  <si>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</si>
  <si>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</si>
  <si>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</si>
  <si>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</si>
  <si>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</si>
  <si>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</si>
  <si>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</si>
  <si>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</si>
  <si>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</si>
  <si>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</si>
  <si>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</si>
  <si>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</si>
  <si>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</si>
  <si>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</si>
  <si>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</si>
  <si>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</si>
  <si>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</si>
  <si>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</si>
  <si>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</si>
  <si>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</si>
  <si>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</si>
  <si>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</si>
  <si>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</si>
  <si>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</si>
  <si>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</si>
  <si>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</si>
  <si>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</si>
  <si>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</si>
  <si>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</si>
  <si>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</si>
  <si>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</si>
  <si>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</si>
  <si>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</si>
  <si>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</si>
  <si>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</si>
  <si>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</si>
  <si>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</si>
  <si>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</si>
  <si>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</si>
  <si>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</si>
  <si>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</si>
  <si>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</si>
  <si>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</si>
  <si>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</si>
  <si>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</si>
  <si>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</si>
  <si>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</si>
  <si>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</si>
  <si>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</si>
  <si>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</si>
  <si>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</si>
  <si>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</si>
  <si>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</si>
  <si>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</si>
  <si>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</si>
  <si>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</si>
  <si>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</si>
  <si>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</si>
  <si>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</si>
  <si>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</si>
  <si>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</si>
  <si>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</si>
  <si>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</si>
  <si>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</si>
  <si>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</si>
  <si>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</si>
  <si>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</si>
  <si>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</si>
  <si>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</si>
  <si>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</si>
  <si>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</si>
  <si>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</si>
  <si>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</si>
  <si>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</si>
  <si>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</si>
  <si>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</si>
  <si>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</si>
  <si>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</si>
  <si>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</si>
  <si>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</si>
  <si>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</si>
  <si>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</si>
  <si>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</si>
  <si>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</si>
  <si>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</si>
  <si>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</si>
  <si>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</si>
  <si>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</si>
  <si>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</si>
  <si>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</si>
  <si>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</si>
  <si>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</si>
  <si>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</si>
  <si>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</si>
  <si>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</si>
  <si>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</si>
  <si>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</si>
  <si>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</si>
  <si>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</si>
  <si>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</si>
  <si>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</si>
  <si>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</si>
  <si>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</si>
  <si>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</si>
  <si>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</si>
  <si>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</si>
  <si>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</si>
  <si>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</si>
  <si>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</si>
  <si>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</si>
  <si>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</si>
  <si>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</si>
  <si>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</si>
  <si>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</si>
  <si>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</si>
  <si>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</si>
  <si>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</si>
  <si>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</si>
  <si>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</si>
  <si>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</si>
  <si>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</si>
  <si>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</si>
  <si>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</si>
  <si>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</si>
  <si>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</si>
  <si>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</si>
  <si>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</si>
  <si>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</si>
  <si>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</si>
  <si>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</si>
  <si>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</si>
  <si>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</si>
  <si>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</si>
  <si>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</si>
  <si>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</si>
  <si>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</si>
  <si>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</si>
  <si>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</si>
  <si>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</si>
  <si>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</si>
  <si>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</si>
  <si>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</si>
  <si>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</si>
  <si>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</si>
  <si>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</si>
  <si>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</si>
  <si>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</si>
  <si>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</si>
  <si>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</si>
  <si>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</si>
  <si>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</si>
  <si>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</si>
  <si>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</si>
  <si>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</si>
  <si>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</si>
  <si>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</si>
  <si>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</si>
  <si>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</si>
  <si>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</si>
  <si>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</si>
  <si>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</si>
  <si>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</si>
  <si>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</si>
  <si>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</si>
  <si>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</si>
  <si>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</si>
  <si>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</si>
  <si>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</si>
  <si>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</si>
  <si>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</si>
  <si>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</si>
  <si>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</si>
  <si>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</si>
  <si>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</si>
  <si>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</si>
  <si>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</si>
  <si>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</si>
  <si>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</si>
  <si>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</si>
  <si>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</si>
  <si>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</si>
  <si>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</si>
  <si>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</si>
  <si>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</si>
  <si>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</si>
  <si>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</si>
  <si>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</si>
  <si>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</si>
  <si>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</si>
  <si>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</si>
  <si>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</si>
  <si>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</si>
  <si>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</si>
  <si>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</si>
  <si>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</si>
  <si>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</si>
  <si>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</si>
  <si>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</si>
  <si>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</si>
  <si>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</si>
  <si>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</si>
  <si>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</si>
  <si>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</si>
  <si>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</si>
  <si>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</si>
  <si>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</si>
  <si>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</si>
  <si>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</si>
  <si>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</si>
  <si>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</si>
  <si>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</si>
  <si>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</si>
  <si>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</si>
  <si>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</si>
  <si>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</si>
  <si>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</si>
  <si>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</si>
  <si>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</si>
  <si>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</si>
  <si>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</si>
  <si>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</si>
  <si>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</si>
  <si>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</si>
  <si>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</si>
  <si>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</si>
  <si>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</si>
  <si>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</si>
  <si>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</si>
  <si>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</si>
  <si>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</si>
  <si>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</si>
  <si>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</si>
  <si>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</si>
  <si>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</si>
  <si>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</si>
  <si>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</si>
  <si>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</si>
  <si>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</si>
  <si>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</si>
  <si>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</si>
  <si>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</si>
  <si>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</si>
  <si>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</si>
  <si>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</si>
  <si>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</si>
  <si>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</si>
  <si>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</si>
  <si>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</si>
  <si>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</si>
  <si>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</si>
  <si>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</si>
  <si>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</si>
  <si>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</si>
  <si>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</si>
  <si>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</si>
  <si>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</si>
  <si>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</si>
  <si>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</si>
  <si>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</si>
  <si>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</si>
  <si>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</si>
  <si>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</si>
  <si>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</si>
  <si>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</si>
  <si>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</si>
  <si>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</si>
  <si>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</si>
  <si>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</si>
  <si>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</si>
  <si>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</si>
  <si>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</si>
  <si>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</si>
  <si>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</si>
  <si>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</si>
  <si>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</si>
  <si>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</si>
  <si>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</si>
  <si>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</si>
  <si>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</si>
  <si>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</si>
  <si>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</si>
  <si>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</si>
  <si>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</si>
  <si>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</si>
  <si>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</si>
  <si>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</si>
  <si>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</si>
  <si>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</si>
  <si>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</si>
  <si>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</si>
  <si>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</si>
  <si>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</si>
  <si>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</si>
  <si>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</si>
  <si>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</si>
  <si>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</si>
  <si>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</si>
  <si>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</si>
  <si>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</si>
  <si>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</si>
  <si>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</si>
  <si>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</si>
  <si>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</si>
  <si>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</si>
  <si>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</si>
  <si>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</si>
  <si>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</si>
  <si>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</si>
  <si>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</si>
  <si>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</si>
  <si>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</si>
  <si>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</si>
  <si>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</si>
  <si>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</si>
  <si>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</si>
  <si>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</si>
  <si>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</si>
  <si>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</si>
  <si>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</si>
  <si>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</si>
  <si>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</si>
  <si>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</si>
  <si>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</si>
  <si>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</si>
  <si>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</si>
  <si>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</si>
  <si>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</si>
  <si>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</si>
  <si>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</si>
  <si>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</si>
  <si>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</si>
  <si>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</si>
  <si>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</si>
  <si>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</si>
  <si>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</si>
  <si>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</si>
  <si>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</si>
  <si>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</si>
  <si>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</si>
  <si>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</si>
  <si>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</si>
  <si>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</si>
  <si>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</si>
  <si>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</si>
  <si>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</si>
  <si>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</si>
  <si>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</si>
  <si>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</si>
  <si>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</si>
  <si>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</si>
  <si>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</si>
  <si>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</si>
  <si>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</si>
  <si>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</si>
  <si>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</si>
  <si>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</si>
  <si>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</si>
  <si>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</si>
  <si>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</si>
  <si>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</si>
  <si>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</si>
  <si>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</si>
  <si>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</si>
  <si>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</si>
  <si>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</si>
  <si>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</si>
  <si>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</si>
  <si>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</si>
  <si>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</si>
  <si>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</si>
  <si>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</si>
  <si>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</si>
  <si>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</si>
  <si>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</si>
  <si>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</si>
  <si>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</si>
  <si>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</si>
  <si>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</si>
  <si>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</si>
  <si>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</si>
  <si>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</si>
  <si>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</si>
  <si>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</si>
  <si>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</si>
  <si>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</si>
  <si>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</si>
  <si>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</si>
  <si>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</si>
  <si>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</si>
  <si>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</si>
  <si>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</si>
  <si>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</si>
  <si>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</si>
  <si>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</si>
  <si>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</si>
  <si>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</si>
  <si>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</si>
  <si>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</si>
  <si>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</si>
  <si>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</si>
  <si>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</si>
  <si>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</si>
  <si>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</si>
  <si>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</si>
  <si>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</si>
  <si>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</si>
  <si>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</si>
  <si>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</si>
  <si>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</si>
  <si>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</si>
  <si>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</si>
  <si>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</si>
  <si>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</si>
  <si>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</si>
  <si>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</si>
  <si>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</si>
  <si>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</si>
  <si>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</si>
  <si>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</si>
  <si>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</si>
  <si>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</si>
  <si>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</si>
  <si>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</si>
  <si>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</si>
  <si>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</si>
  <si>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</si>
  <si>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</si>
  <si>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</si>
  <si>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</si>
  <si>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</si>
  <si>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</si>
  <si>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</si>
  <si>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</si>
  <si>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</si>
  <si>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</si>
  <si>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</si>
  <si>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</si>
  <si>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</si>
  <si>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</si>
  <si>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</si>
  <si>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</si>
  <si>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</si>
  <si>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</si>
  <si>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</si>
  <si>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</si>
  <si>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</si>
  <si>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</si>
  <si>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</si>
  <si>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</si>
  <si>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</si>
  <si>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</si>
  <si>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</si>
  <si>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</si>
  <si>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</si>
  <si>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</si>
  <si>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</si>
  <si>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</si>
  <si>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</si>
  <si>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</si>
  <si>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</si>
  <si>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</si>
  <si>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</si>
  <si>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</si>
  <si>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</si>
  <si>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</si>
  <si>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</si>
  <si>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</si>
  <si>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</si>
  <si>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</si>
  <si>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</si>
  <si>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</si>
  <si>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</si>
  <si>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</si>
  <si>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</si>
  <si>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</si>
  <si>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</si>
  <si>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</si>
  <si>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</si>
  <si>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</si>
  <si>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</si>
  <si>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</si>
  <si>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</si>
  <si>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</si>
  <si>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</si>
  <si>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</si>
  <si>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</si>
  <si>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</si>
  <si>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</si>
  <si>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</si>
  <si>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</si>
  <si>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</si>
  <si>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</si>
  <si>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</si>
  <si>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</si>
  <si>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</si>
  <si>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</si>
  <si>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</si>
  <si>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</si>
  <si>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</si>
  <si>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</si>
  <si>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</si>
  <si>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</si>
  <si>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</si>
  <si>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</si>
  <si>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</si>
  <si>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</si>
  <si>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</si>
  <si>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</si>
  <si>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</si>
  <si>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</si>
  <si>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</si>
  <si>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</si>
  <si>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</si>
  <si>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</si>
  <si>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</si>
  <si>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</si>
  <si>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</si>
  <si>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</si>
  <si>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</si>
  <si>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</si>
  <si>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</si>
  <si>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</si>
  <si>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</si>
  <si>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</si>
  <si>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</si>
  <si>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</si>
  <si>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</si>
  <si>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</si>
  <si>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</si>
  <si>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</si>
  <si>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</si>
  <si>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</si>
  <si>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</si>
  <si>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</si>
  <si>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</si>
  <si>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</si>
  <si>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</si>
  <si>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</si>
  <si>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</si>
  <si>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</si>
  <si>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</si>
  <si>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</si>
  <si>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</si>
  <si>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</si>
  <si>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</si>
  <si>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</si>
  <si>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</si>
  <si>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</si>
  <si>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</si>
  <si>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</si>
  <si>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</si>
  <si>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</si>
  <si>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</si>
  <si>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</si>
  <si>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</si>
  <si>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</si>
  <si>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</si>
  <si>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</si>
  <si>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</si>
  <si>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</si>
  <si>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</si>
  <si>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</si>
  <si>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</si>
  <si>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</si>
  <si>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</si>
  <si>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</si>
  <si>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</si>
  <si>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</si>
  <si>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</si>
  <si>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</si>
  <si>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</si>
  <si>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</si>
  <si>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</si>
  <si>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</si>
  <si>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</si>
  <si>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</si>
  <si>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</si>
  <si>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</si>
  <si>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</si>
  <si>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</si>
  <si>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</si>
  <si>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</si>
  <si>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</si>
  <si>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</si>
  <si>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</si>
  <si>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</si>
  <si>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</si>
  <si>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</si>
  <si>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</si>
  <si>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</si>
  <si>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</si>
  <si>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</si>
  <si>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</si>
  <si>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</si>
  <si>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</si>
  <si>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</si>
  <si>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</si>
  <si>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</si>
  <si>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</si>
  <si>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</si>
  <si>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</si>
  <si>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</si>
  <si>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</si>
  <si>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</si>
  <si>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</si>
  <si>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</si>
  <si>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</si>
  <si>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</si>
  <si>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</si>
  <si>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</si>
  <si>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</si>
  <si>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</si>
  <si>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</si>
  <si>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</si>
  <si>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</si>
  <si>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</si>
  <si>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</si>
  <si>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</si>
  <si>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</si>
  <si>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</si>
  <si>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</si>
  <si>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</si>
  <si>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</si>
  <si>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</si>
  <si>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</si>
  <si>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</si>
  <si>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</si>
  <si>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</si>
  <si>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</si>
  <si>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</si>
  <si>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</si>
  <si>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</si>
  <si>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</si>
  <si>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</si>
  <si>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</si>
  <si>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</si>
  <si>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</si>
  <si>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</si>
  <si>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</si>
  <si>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</si>
  <si>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</si>
  <si>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</si>
  <si>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</si>
  <si>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</si>
  <si>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</si>
  <si>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</si>
  <si>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</si>
  <si>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</si>
  <si>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</si>
  <si>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</si>
  <si>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</si>
  <si>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</si>
  <si>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</si>
  <si>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</si>
  <si>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</si>
  <si>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</si>
  <si>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</si>
  <si>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</si>
  <si>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</si>
  <si>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</si>
  <si>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</si>
  <si>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</si>
  <si>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</si>
  <si>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</si>
  <si>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</si>
  <si>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</si>
  <si>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</si>
  <si>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</si>
  <si>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</si>
  <si>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</si>
  <si>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</si>
  <si>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</si>
  <si>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</si>
  <si>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</si>
  <si>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</si>
  <si>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</si>
  <si>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</si>
  <si>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</si>
  <si>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</si>
  <si>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</si>
  <si>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</si>
  <si>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</si>
  <si>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</si>
  <si>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</si>
  <si>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</si>
  <si>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</si>
  <si>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</si>
  <si>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</si>
  <si>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</si>
  <si>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</si>
  <si>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</si>
  <si>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</si>
  <si>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</si>
  <si>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</si>
  <si>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</si>
  <si>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</si>
  <si>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</si>
  <si>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</si>
  <si>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</si>
  <si>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</si>
  <si>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</si>
  <si>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</si>
  <si>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</si>
  <si>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</si>
  <si>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</si>
  <si>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</si>
  <si>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</si>
  <si>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</si>
  <si>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</si>
  <si>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</si>
  <si>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</si>
  <si>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</si>
  <si>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</si>
  <si>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</si>
  <si>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</si>
  <si>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</si>
  <si>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</si>
  <si>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</si>
  <si>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</si>
  <si>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</si>
  <si>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</si>
  <si>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</si>
  <si>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</si>
  <si>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</si>
  <si>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</si>
  <si>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</si>
  <si>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</si>
  <si>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</si>
  <si>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</si>
  <si>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</si>
  <si>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</si>
  <si>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</si>
  <si>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</si>
  <si>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</si>
  <si>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</si>
  <si>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</si>
  <si>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</si>
  <si>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</si>
  <si>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</si>
  <si>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</si>
  <si>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</si>
  <si>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</si>
  <si>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</si>
  <si>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</si>
  <si>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</si>
  <si>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</si>
  <si>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</si>
  <si>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</si>
  <si>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</si>
  <si>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</si>
  <si>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</si>
  <si>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</si>
  <si>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</si>
  <si>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</si>
  <si>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</si>
  <si>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</si>
  <si>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</si>
  <si>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</si>
  <si>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</si>
  <si>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</si>
  <si>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</si>
  <si>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</si>
  <si>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</si>
  <si>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</si>
  <si>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</si>
  <si>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</si>
  <si>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</si>
  <si>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</si>
  <si>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</si>
  <si>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</si>
  <si>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</si>
  <si>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</si>
  <si>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</si>
  <si>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</si>
  <si>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</si>
  <si>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</si>
  <si>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</si>
  <si>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</si>
  <si>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</si>
  <si>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</si>
  <si>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</si>
  <si>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</si>
  <si>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</si>
  <si>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</si>
  <si>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</si>
  <si>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</si>
  <si>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</si>
  <si>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</si>
  <si>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</si>
  <si>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</si>
  <si>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</si>
  <si>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</si>
  <si>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</si>
  <si>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</si>
  <si>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</si>
  <si>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</si>
  <si>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</si>
  <si>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</si>
  <si>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</si>
  <si>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</si>
  <si>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</si>
  <si>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</si>
  <si>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</si>
  <si>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</si>
  <si>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</si>
  <si>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</si>
  <si>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</si>
  <si>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</si>
  <si>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</si>
  <si>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</si>
  <si>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</si>
  <si>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</si>
  <si>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</si>
  <si>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</si>
  <si>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</si>
  <si>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</si>
  <si>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</si>
  <si>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</si>
  <si>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</si>
  <si>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</si>
  <si>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</si>
  <si>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</si>
  <si>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</si>
  <si>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</si>
  <si>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</si>
  <si>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</si>
  <si>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</si>
  <si>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</si>
  <si>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</si>
  <si>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</si>
  <si>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</si>
  <si>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</si>
  <si>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</si>
  <si>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</si>
  <si>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</si>
  <si>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</si>
  <si>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</si>
  <si>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</si>
  <si>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</si>
  <si>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</si>
  <si>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</si>
  <si>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</si>
  <si>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</si>
  <si>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</si>
  <si>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</si>
  <si>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</si>
  <si>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</si>
  <si>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</si>
  <si>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</si>
  <si>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</si>
  <si>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</si>
  <si>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</si>
  <si>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</si>
  <si>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</si>
  <si>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</si>
  <si>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</si>
  <si>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</si>
  <si>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</si>
  <si>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</si>
  <si>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</si>
  <si>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</si>
  <si>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</si>
  <si>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</si>
  <si>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</si>
  <si>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</si>
  <si>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</si>
  <si>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</si>
  <si>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</si>
  <si>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</si>
  <si>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</si>
  <si>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</si>
  <si>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</si>
  <si>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</si>
  <si>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</si>
  <si>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</si>
  <si>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</si>
  <si>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</si>
  <si>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</si>
  <si>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</si>
  <si>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</si>
  <si>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</si>
  <si>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</si>
  <si>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</si>
  <si>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</si>
  <si>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</si>
  <si>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</si>
  <si>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</si>
  <si>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</si>
  <si>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</si>
  <si>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</si>
  <si>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</si>
  <si>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</si>
  <si>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</si>
  <si>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</si>
  <si>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</si>
  <si>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</si>
  <si>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</si>
  <si>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</si>
  <si>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</si>
  <si>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</si>
  <si>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</si>
  <si>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</si>
  <si>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</si>
  <si>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</si>
  <si>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</si>
  <si>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</si>
  <si>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</si>
  <si>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</si>
  <si>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</si>
  <si>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</si>
  <si>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</si>
  <si>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</si>
  <si>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</si>
  <si>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</si>
  <si>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</si>
  <si>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</si>
  <si>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</si>
  <si>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</si>
  <si>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</si>
  <si>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</si>
  <si>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</si>
  <si>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</si>
  <si>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</si>
  <si>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</si>
  <si>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</si>
  <si>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</si>
  <si>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</si>
  <si>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</si>
  <si>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</si>
  <si>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</si>
  <si>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</si>
  <si>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</si>
  <si>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</si>
  <si>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</si>
  <si>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</si>
  <si>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</si>
  <si>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</si>
  <si>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</si>
  <si>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</si>
  <si>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</si>
  <si>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</si>
  <si>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</si>
  <si>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</si>
  <si>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</si>
  <si>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</si>
  <si>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</si>
  <si>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</si>
  <si>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</si>
  <si>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</si>
  <si>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</si>
  <si>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</si>
  <si>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</si>
  <si>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</si>
  <si>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</si>
  <si>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</si>
  <si>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</si>
  <si>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</si>
  <si>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</si>
  <si>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</si>
  <si>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</si>
  <si>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</si>
  <si>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</si>
  <si>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</si>
  <si>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</si>
  <si>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</si>
  <si>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</si>
  <si>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</si>
  <si>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</si>
  <si>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</si>
  <si>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</si>
  <si>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</si>
  <si>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</si>
  <si>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</si>
  <si>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</si>
  <si>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</si>
  <si>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</si>
  <si>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</si>
  <si>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</si>
  <si>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</si>
  <si>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</si>
  <si>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</si>
  <si>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</si>
  <si>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</si>
  <si>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</si>
  <si>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</si>
  <si>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</si>
  <si>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</si>
  <si>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</si>
  <si>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</si>
  <si>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</si>
  <si>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</si>
  <si>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</si>
  <si>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</si>
  <si>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</si>
  <si>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</si>
  <si>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</si>
  <si>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</si>
  <si>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</si>
  <si>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</si>
  <si>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</si>
  <si>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</si>
  <si>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</si>
  <si>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</si>
  <si>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</si>
  <si>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</si>
  <si>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</si>
  <si>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</si>
  <si>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</si>
  <si>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</si>
  <si>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</si>
  <si>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</si>
  <si>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</si>
  <si>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</si>
  <si>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</si>
  <si>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</si>
  <si>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</si>
  <si>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</si>
  <si>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</si>
  <si>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</si>
  <si>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</si>
  <si>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</si>
  <si>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</si>
  <si>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</si>
  <si>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</si>
  <si>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</si>
  <si>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</si>
  <si>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</si>
  <si>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</si>
  <si>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</si>
  <si>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</si>
  <si>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</si>
  <si>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</si>
  <si>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</si>
  <si>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</si>
  <si>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</si>
  <si>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</si>
  <si>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</si>
  <si>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</si>
  <si>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</si>
  <si>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</si>
  <si>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</si>
  <si>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</si>
  <si>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</si>
  <si>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</si>
  <si>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</si>
  <si>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</si>
  <si>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</si>
  <si>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</si>
  <si>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</si>
  <si>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</si>
  <si>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</si>
  <si>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</si>
  <si>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</si>
  <si>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</si>
  <si>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</si>
  <si>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</si>
  <si>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</si>
  <si>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</si>
  <si>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</si>
  <si>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</si>
  <si>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</si>
  <si>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</si>
  <si>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</si>
  <si>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</si>
  <si>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</si>
  <si>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</si>
  <si>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</si>
  <si>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</si>
  <si>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</si>
  <si>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</si>
  <si>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</si>
  <si>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</si>
  <si>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</si>
  <si>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</si>
  <si>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</si>
  <si>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</si>
  <si>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</si>
  <si>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</si>
  <si>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</si>
  <si>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</si>
  <si>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</si>
  <si>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</si>
  <si>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</si>
  <si>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</si>
  <si>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</si>
  <si>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</si>
  <si>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</si>
  <si>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</si>
  <si>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</si>
  <si>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</si>
  <si>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</si>
  <si>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</si>
  <si>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</si>
  <si>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</si>
  <si>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</si>
  <si>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</si>
  <si>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</si>
  <si>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</si>
  <si>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</si>
  <si>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</si>
  <si>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</si>
  <si>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</si>
  <si>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</si>
  <si>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</si>
  <si>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</si>
  <si>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</si>
  <si>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</si>
  <si>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</si>
  <si>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</si>
  <si>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</si>
  <si>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</si>
  <si>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</si>
  <si>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</si>
  <si>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</si>
  <si>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</si>
  <si>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</si>
  <si>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</si>
  <si>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</si>
  <si>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</si>
  <si>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</si>
  <si>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</si>
  <si>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</si>
  <si>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</si>
  <si>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</si>
  <si>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</si>
  <si>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</si>
  <si>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</si>
  <si>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</si>
  <si>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</si>
  <si>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</si>
  <si>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</si>
  <si>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</si>
  <si>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</si>
  <si>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</si>
  <si>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</si>
  <si>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</si>
  <si>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</si>
  <si>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</si>
  <si>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</si>
  <si>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</si>
  <si>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</si>
  <si>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</si>
  <si>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</si>
  <si>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</si>
  <si>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</si>
  <si>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</si>
  <si>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</si>
  <si>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</si>
  <si>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</si>
  <si>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</si>
  <si>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</si>
  <si>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</si>
  <si>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</si>
  <si>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</si>
  <si>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</si>
  <si>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</si>
  <si>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</si>
  <si>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</si>
  <si>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</si>
  <si>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</si>
  <si>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</si>
  <si>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</si>
  <si>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</si>
  <si>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</si>
  <si>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</si>
  <si>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</si>
  <si>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</si>
  <si>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</si>
  <si>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</si>
  <si>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</si>
  <si>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</si>
  <si>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</si>
  <si>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</si>
  <si>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</si>
  <si>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</si>
  <si>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</si>
  <si>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</si>
  <si>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</si>
  <si>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</si>
  <si>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</si>
  <si>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</si>
  <si>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</si>
  <si>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</si>
  <si>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</si>
  <si>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</si>
  <si>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</si>
  <si>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</si>
  <si>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</si>
  <si>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</si>
  <si>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</si>
  <si>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</si>
  <si>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</si>
  <si>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</si>
  <si>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</si>
  <si>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</si>
  <si>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</si>
  <si>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</si>
  <si>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</si>
  <si>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</si>
  <si>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</si>
  <si>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</si>
  <si>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</si>
  <si>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</si>
  <si>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</si>
  <si>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</si>
  <si>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</si>
  <si>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</si>
  <si>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</si>
  <si>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</si>
  <si>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</si>
  <si>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</si>
  <si>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</si>
  <si>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</si>
  <si>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</si>
  <si>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</si>
  <si>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</si>
  <si>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</si>
  <si>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</si>
  <si>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</si>
  <si>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</si>
  <si>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</si>
  <si>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</si>
  <si>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</si>
  <si>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</si>
  <si>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</si>
  <si>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</si>
  <si>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</si>
  <si>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</si>
  <si>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</si>
  <si>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</si>
  <si>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</si>
  <si>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</si>
  <si>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</si>
  <si>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</si>
  <si>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</si>
  <si>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</si>
  <si>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</si>
  <si>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</si>
  <si>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</si>
  <si>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</si>
  <si>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</si>
  <si>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</si>
  <si>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</si>
  <si>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</si>
  <si>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</si>
  <si>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</si>
  <si>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</si>
  <si>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</si>
  <si>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</si>
  <si>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</si>
  <si>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</si>
  <si>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</si>
  <si>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</si>
  <si>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</si>
  <si>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</si>
  <si>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</si>
  <si>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</si>
  <si>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</si>
  <si>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</si>
  <si>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</si>
  <si>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</si>
  <si>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</si>
  <si>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</si>
  <si>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</si>
  <si>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</si>
  <si>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</si>
  <si>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</si>
  <si>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</si>
  <si>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</si>
  <si>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</si>
  <si>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</si>
  <si>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</si>
  <si>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</si>
  <si>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</si>
  <si>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</si>
  <si>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</si>
  <si>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</si>
  <si>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</si>
  <si>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</si>
  <si>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</si>
  <si>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</si>
  <si>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</si>
  <si>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</si>
  <si>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</si>
  <si>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</si>
  <si>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</si>
  <si>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</si>
  <si>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</si>
  <si>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</si>
  <si>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</si>
  <si>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</si>
  <si>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</si>
  <si>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</si>
  <si>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</si>
  <si>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</si>
  <si>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</si>
  <si>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</si>
  <si>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</si>
  <si>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</si>
  <si>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</si>
  <si>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</si>
  <si>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</si>
  <si>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</si>
  <si>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</si>
  <si>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</si>
  <si>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</si>
  <si>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</si>
  <si>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</si>
  <si>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</si>
  <si>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</si>
  <si>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</si>
  <si>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</si>
  <si>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</si>
  <si>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</si>
  <si>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</si>
  <si>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</si>
  <si>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</si>
  <si>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</si>
  <si>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</si>
  <si>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</si>
  <si>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</si>
  <si>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</si>
  <si>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</si>
  <si>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</si>
  <si>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</si>
  <si>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</si>
  <si>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</si>
  <si>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</si>
  <si>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</si>
  <si>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</si>
  <si>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</si>
  <si>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</si>
  <si>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</si>
  <si>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</si>
  <si>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</si>
  <si>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</si>
  <si>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</si>
  <si>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</si>
  <si>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</si>
  <si>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</si>
  <si>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</si>
  <si>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</si>
  <si>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</si>
  <si>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</si>
  <si>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</si>
  <si>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</si>
  <si>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</si>
  <si>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</si>
  <si>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</si>
  <si>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</si>
  <si>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</si>
  <si>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</si>
  <si>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</si>
  <si>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</si>
  <si>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</si>
  <si>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</si>
  <si>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</si>
  <si>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</si>
  <si>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</si>
  <si>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</si>
  <si>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</si>
  <si>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</si>
  <si>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</si>
  <si>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</si>
  <si>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</si>
  <si>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</si>
  <si>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</si>
  <si>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</si>
  <si>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</si>
  <si>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</si>
  <si>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</si>
  <si>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</si>
  <si>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</si>
  <si>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</si>
  <si>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</si>
  <si>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</si>
  <si>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</si>
  <si>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</si>
  <si>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</si>
  <si>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</si>
  <si>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</si>
  <si>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</si>
  <si>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</si>
  <si>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</si>
  <si>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</si>
  <si>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</si>
  <si>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</si>
  <si>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</si>
  <si>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</si>
  <si>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</si>
  <si>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</si>
  <si>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</si>
  <si>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</si>
  <si>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</si>
  <si>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</si>
  <si>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</si>
  <si>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</si>
  <si>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</si>
  <si>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</si>
  <si>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</si>
  <si>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</si>
  <si>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</si>
  <si>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</si>
  <si>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</si>
  <si>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</si>
  <si>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</si>
  <si>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</si>
  <si>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</si>
  <si>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</si>
  <si>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</si>
  <si>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</si>
  <si>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</si>
  <si>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</si>
  <si>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</si>
  <si>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</si>
  <si>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</si>
  <si>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</si>
  <si>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</si>
  <si>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</si>
  <si>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</si>
  <si>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</si>
  <si>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</si>
  <si>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</si>
  <si>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</si>
  <si>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</si>
  <si>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</si>
  <si>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</si>
  <si>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</si>
  <si>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</si>
  <si>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</si>
  <si>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</si>
  <si>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</si>
  <si>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</si>
  <si>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</si>
  <si>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</si>
  <si>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</si>
  <si>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</si>
  <si>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</si>
  <si>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</si>
  <si>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</si>
  <si>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</si>
  <si>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</si>
  <si>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</si>
  <si>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</si>
  <si>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</si>
  <si>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</si>
  <si>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</si>
  <si>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</si>
  <si>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</si>
  <si>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</si>
  <si>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</si>
  <si>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</si>
  <si>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</si>
  <si>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</si>
  <si>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</si>
  <si>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</si>
  <si>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</si>
  <si>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</si>
  <si>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</si>
  <si>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</si>
  <si>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</si>
  <si>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</si>
  <si>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</si>
  <si>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</si>
  <si>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</si>
  <si>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</si>
  <si>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</si>
  <si>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</si>
  <si>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</si>
  <si>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</si>
  <si>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</si>
  <si>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</si>
  <si>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</si>
  <si>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</si>
  <si>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</si>
  <si>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</si>
  <si>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</si>
  <si>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</si>
  <si>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</si>
  <si>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</si>
  <si>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</si>
  <si>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</si>
  <si>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</si>
  <si>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</si>
  <si>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</si>
  <si>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</si>
  <si>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</si>
  <si>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</si>
  <si>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</si>
  <si>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</si>
  <si>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</si>
  <si>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</si>
  <si>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</si>
  <si>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</si>
  <si>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</si>
  <si>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</si>
  <si>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</si>
  <si>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</si>
  <si>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</si>
  <si>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</si>
  <si>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</si>
  <si>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</si>
  <si>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</si>
  <si>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</si>
  <si>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</si>
  <si>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</si>
  <si>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</si>
  <si>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</si>
  <si>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</si>
  <si>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</si>
  <si>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</si>
  <si>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</si>
  <si>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</si>
  <si>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</si>
  <si>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</si>
  <si>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</si>
  <si>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</si>
  <si>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</si>
  <si>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</si>
  <si>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</si>
  <si>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</si>
  <si>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</si>
  <si>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</si>
  <si>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</si>
  <si>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</si>
  <si>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</si>
  <si>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</si>
  <si>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</si>
  <si>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</si>
  <si>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</si>
  <si>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</si>
  <si>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</si>
  <si>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</si>
  <si>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</si>
  <si>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</si>
  <si>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</si>
  <si>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</si>
  <si>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</si>
  <si>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</si>
  <si>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</si>
  <si>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</si>
  <si>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</si>
  <si>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</si>
  <si>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</si>
  <si>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</si>
  <si>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</si>
  <si>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</si>
  <si>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</si>
  <si>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</si>
  <si>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</si>
  <si>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</si>
  <si>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</si>
  <si>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</si>
  <si>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</si>
  <si>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</si>
  <si>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</si>
  <si>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</si>
  <si>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</si>
  <si>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</si>
  <si>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</si>
  <si>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</si>
  <si>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</si>
  <si>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</si>
  <si>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</si>
  <si>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</si>
  <si>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</si>
  <si>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</si>
  <si>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</si>
  <si>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</si>
  <si>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</si>
  <si>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</si>
  <si>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</si>
  <si>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</si>
  <si>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</si>
  <si>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</si>
  <si>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</si>
  <si>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</si>
  <si>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</si>
  <si>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</si>
  <si>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</si>
  <si>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</si>
  <si>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</si>
  <si>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</si>
  <si>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</si>
  <si>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</si>
  <si>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</si>
  <si>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</si>
  <si>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</si>
  <si>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</si>
  <si>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</si>
  <si>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</si>
  <si>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</si>
  <si>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</si>
  <si>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</si>
  <si>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</si>
  <si>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</si>
  <si>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</si>
  <si>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</si>
  <si>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</si>
  <si>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</si>
  <si>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</si>
  <si>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</si>
  <si>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</si>
  <si>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</si>
  <si>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</si>
  <si>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</si>
  <si>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</si>
  <si>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</si>
  <si>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</si>
  <si>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</si>
  <si>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</si>
  <si>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</si>
  <si>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</si>
  <si>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</si>
  <si>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</si>
  <si>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</si>
  <si>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</si>
  <si>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</si>
  <si>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</si>
  <si>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</si>
  <si>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</si>
  <si>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</si>
  <si>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</si>
  <si>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</si>
  <si>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</si>
  <si>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</si>
  <si>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</si>
  <si>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</si>
  <si>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</si>
  <si>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</si>
  <si>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</si>
  <si>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</si>
  <si>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</si>
  <si>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</si>
  <si>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</si>
  <si>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</si>
  <si>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</si>
  <si>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</si>
  <si>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</si>
  <si>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</si>
  <si>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</si>
  <si>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</si>
  <si>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</si>
  <si>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</si>
  <si>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</si>
  <si>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</si>
  <si>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</si>
  <si>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</si>
  <si>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</si>
  <si>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</si>
  <si>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</si>
  <si>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</si>
  <si>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</si>
  <si>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</si>
  <si>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</si>
  <si>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</si>
  <si>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</si>
  <si>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</si>
  <si>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</si>
  <si>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</si>
  <si>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</si>
  <si>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</si>
  <si>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</si>
  <si>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</si>
  <si>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</si>
  <si>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</si>
  <si>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</si>
  <si>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</si>
  <si>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</si>
  <si>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</si>
  <si>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</si>
  <si>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</si>
  <si>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</si>
  <si>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</si>
  <si>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</si>
  <si>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</si>
  <si>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</si>
  <si>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</si>
  <si>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</si>
  <si>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</si>
  <si>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</si>
  <si>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</si>
  <si>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</si>
  <si>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</si>
  <si>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</si>
  <si>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</si>
  <si>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</si>
  <si>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</si>
  <si>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</si>
  <si>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</si>
  <si>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</si>
  <si>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</si>
  <si>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</si>
  <si>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</si>
  <si>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</si>
  <si>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</si>
  <si>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</si>
  <si>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</si>
  <si>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</si>
  <si>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</si>
  <si>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</si>
  <si>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</si>
  <si>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</si>
  <si>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</si>
  <si>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</si>
  <si>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</si>
  <si>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</si>
  <si>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</si>
  <si>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</si>
  <si>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</si>
  <si>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</si>
  <si>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</si>
  <si>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</si>
  <si>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</si>
  <si>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</si>
  <si>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</si>
  <si>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</si>
  <si>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</si>
  <si>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</si>
  <si>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</si>
  <si>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</si>
  <si>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</si>
  <si>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</si>
  <si>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</si>
  <si>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</si>
  <si>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</si>
  <si>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</si>
  <si>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</si>
  <si>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</si>
  <si>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</si>
  <si>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</si>
  <si>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</si>
  <si>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</si>
  <si>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</si>
  <si>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</si>
  <si>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</si>
  <si>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</si>
  <si>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</si>
  <si>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</si>
  <si>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</si>
  <si>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</si>
  <si>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</si>
  <si>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</si>
  <si>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</si>
  <si>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</si>
  <si>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</si>
  <si>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</si>
  <si>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</si>
  <si>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</si>
  <si>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</si>
  <si>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</si>
  <si>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</si>
  <si>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</si>
  <si>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</si>
  <si>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</si>
  <si>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</si>
  <si>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</si>
  <si>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</si>
  <si>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</si>
  <si>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</si>
  <si>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</si>
  <si>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</si>
  <si>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</si>
  <si>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</si>
  <si>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</si>
  <si>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</si>
  <si>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</si>
  <si>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</si>
  <si>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</si>
  <si>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</si>
  <si>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</si>
  <si>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</si>
  <si>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</si>
  <si>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</si>
  <si>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</si>
  <si>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</si>
  <si>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</si>
  <si>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</si>
  <si>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</si>
  <si>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</si>
  <si>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</si>
  <si>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</si>
  <si>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</si>
  <si>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</si>
  <si>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</si>
  <si>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</si>
  <si>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</si>
  <si>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</si>
  <si>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</si>
  <si>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</si>
  <si>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</si>
  <si>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</si>
  <si>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</si>
  <si>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</si>
  <si>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</si>
  <si>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</si>
  <si>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</si>
  <si>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</si>
  <si>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</si>
  <si>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</si>
  <si>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</si>
  <si>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</si>
  <si>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</si>
  <si>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</si>
  <si>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</si>
  <si>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</si>
  <si>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</si>
  <si>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</si>
  <si>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</si>
  <si>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</si>
  <si>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</si>
  <si>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</si>
  <si>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</si>
  <si>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</si>
  <si>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</si>
  <si>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</si>
  <si>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</si>
  <si>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</si>
  <si>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</si>
  <si>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</si>
  <si>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</si>
  <si>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</si>
  <si>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</si>
  <si>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</si>
  <si>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</si>
  <si>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</si>
  <si>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</si>
  <si>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</si>
  <si>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</si>
  <si>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</si>
  <si>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</si>
  <si>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</si>
  <si>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</si>
  <si>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</si>
  <si>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</si>
  <si>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</si>
  <si>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</si>
  <si>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</si>
  <si>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</si>
  <si>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</si>
  <si>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</si>
  <si>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</si>
  <si>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</si>
  <si>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</si>
  <si>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</si>
  <si>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</si>
  <si>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</si>
  <si>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</si>
  <si>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</si>
  <si>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</si>
  <si>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</si>
  <si>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</si>
  <si>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</si>
  <si>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</si>
  <si>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</si>
  <si>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</si>
  <si>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</si>
  <si>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</si>
  <si>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</si>
  <si>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</si>
  <si>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</si>
  <si>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</si>
  <si>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</si>
  <si>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</si>
  <si>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</si>
  <si>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</si>
  <si>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</si>
  <si>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</si>
  <si>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</si>
  <si>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</si>
  <si>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</si>
  <si>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</si>
  <si>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</si>
  <si>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</si>
  <si>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</si>
  <si>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</si>
  <si>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</si>
  <si>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</si>
  <si>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</si>
  <si>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</si>
  <si>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</si>
  <si>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</si>
  <si>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</si>
  <si>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</si>
  <si>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</si>
  <si>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</si>
  <si>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</si>
  <si>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</si>
  <si>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</si>
  <si>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</si>
  <si>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</si>
  <si>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</si>
  <si>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</si>
  <si>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</si>
  <si>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</si>
  <si>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</si>
  <si>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</si>
  <si>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</si>
  <si>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</si>
  <si>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</si>
  <si>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</si>
  <si>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</si>
  <si>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</si>
  <si>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</si>
  <si>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</si>
  <si>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</si>
  <si>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</si>
  <si>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</si>
  <si>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</si>
  <si>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</si>
  <si>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</si>
  <si>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</si>
  <si>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</si>
  <si>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</si>
  <si>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</si>
  <si>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</si>
  <si>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</si>
  <si>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</si>
  <si>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</si>
  <si>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</si>
  <si>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</si>
  <si>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</si>
  <si>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</si>
  <si>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</si>
  <si>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</si>
  <si>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</si>
  <si>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</si>
  <si>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</si>
  <si>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</si>
  <si>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</si>
  <si>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</si>
  <si>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</si>
  <si>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</si>
  <si>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</si>
  <si>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</si>
  <si>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</si>
  <si>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</si>
  <si>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</si>
  <si>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</si>
  <si>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</si>
  <si>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</si>
  <si>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</si>
  <si>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</si>
  <si>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</si>
  <si>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</si>
  <si>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</si>
  <si>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</si>
  <si>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</si>
  <si>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</si>
  <si>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</si>
  <si>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</si>
  <si>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</si>
  <si>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</si>
  <si>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</si>
  <si>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</si>
  <si>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</si>
  <si>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</si>
  <si>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</si>
  <si>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</si>
  <si>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</si>
  <si>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</si>
  <si>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</si>
  <si>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</si>
  <si>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</si>
  <si>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</si>
  <si>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</si>
  <si>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</si>
  <si>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</si>
  <si>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</si>
  <si>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</si>
  <si>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</si>
  <si>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</si>
  <si>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</si>
  <si>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</si>
  <si>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</si>
  <si>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</si>
  <si>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</si>
  <si>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</si>
  <si>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</si>
  <si>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</si>
  <si>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</si>
  <si>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</si>
  <si>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</si>
  <si>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</si>
  <si>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</si>
  <si>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</si>
  <si>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</si>
  <si>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</si>
  <si>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</si>
  <si>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</si>
  <si>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</si>
  <si>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</si>
  <si>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</si>
  <si>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</si>
  <si>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</si>
  <si>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</si>
  <si>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</si>
  <si>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</si>
  <si>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</si>
  <si>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</si>
  <si>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</si>
  <si>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</si>
  <si>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</si>
  <si>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</si>
  <si>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</si>
  <si>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</si>
  <si>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</si>
  <si>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</si>
  <si>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</si>
  <si>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</si>
  <si>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</si>
  <si>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</si>
  <si>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</si>
  <si>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</si>
  <si>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</si>
  <si>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</si>
  <si>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</si>
  <si>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</si>
  <si>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</si>
  <si>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</si>
  <si>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</si>
  <si>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</si>
  <si>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</si>
  <si>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</si>
  <si>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</si>
  <si>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</si>
  <si>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</si>
  <si>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</si>
  <si>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</si>
  <si>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</si>
  <si>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</si>
  <si>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</si>
  <si>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</si>
  <si>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</si>
  <si>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</si>
  <si>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</si>
  <si>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</si>
  <si>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</si>
  <si>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</si>
  <si>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</si>
  <si>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</si>
  <si>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</si>
  <si>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</si>
  <si>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</si>
  <si>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</si>
  <si>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</si>
  <si>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</si>
  <si>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</si>
  <si>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</si>
  <si>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</si>
  <si>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</si>
  <si>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</si>
  <si>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</si>
  <si>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</si>
  <si>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</si>
  <si>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</si>
  <si>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</si>
  <si>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</si>
  <si>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</si>
  <si>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</si>
  <si>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</si>
  <si>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</si>
  <si>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</si>
  <si>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</si>
  <si>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</si>
  <si>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</si>
  <si>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</si>
  <si>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</si>
  <si>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</si>
  <si>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</si>
  <si>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</si>
  <si>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</si>
  <si>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</si>
  <si>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</si>
  <si>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</si>
  <si>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</si>
  <si>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</si>
  <si>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</si>
  <si>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</si>
  <si>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</si>
  <si>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</si>
  <si>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</si>
  <si>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</si>
  <si>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</si>
  <si>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</si>
  <si>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</si>
  <si>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</si>
  <si>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</si>
  <si>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</si>
  <si>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</si>
  <si>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</si>
  <si>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</si>
  <si>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</si>
  <si>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</si>
  <si>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</si>
  <si>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</si>
  <si>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</si>
  <si>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</si>
  <si>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</si>
  <si>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</si>
  <si>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</si>
  <si>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</si>
  <si>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</si>
  <si>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</si>
  <si>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</si>
  <si>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</si>
  <si>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</si>
  <si>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</si>
  <si>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</si>
  <si>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</si>
  <si>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</si>
  <si>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</si>
  <si>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</si>
  <si>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</si>
  <si>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</si>
  <si>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</si>
  <si>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</si>
  <si>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</si>
  <si>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</si>
  <si>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</si>
  <si>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</si>
  <si>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</si>
  <si>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</si>
  <si>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</si>
  <si>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</si>
  <si>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</si>
  <si>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</si>
  <si>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</si>
  <si>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</si>
  <si>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</si>
  <si>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</si>
  <si>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</si>
  <si>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</si>
  <si>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</si>
  <si>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</si>
  <si>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</si>
  <si>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</si>
  <si>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</si>
  <si>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</si>
  <si>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</si>
  <si>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</si>
  <si>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</si>
  <si>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</si>
  <si>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</si>
  <si>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</si>
  <si>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</si>
  <si>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</si>
  <si>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</si>
  <si>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</si>
  <si>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</si>
  <si>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</si>
  <si>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</si>
  <si>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</si>
  <si>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</si>
  <si>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</si>
  <si>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</si>
  <si>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</si>
  <si>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</si>
  <si>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</si>
  <si>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</si>
  <si>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</si>
  <si>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</si>
  <si>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</si>
  <si>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</si>
  <si>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</si>
  <si>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</si>
  <si>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</si>
  <si>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</si>
  <si>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</si>
  <si>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</si>
  <si>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</si>
  <si>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</si>
  <si>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</si>
  <si>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</si>
  <si>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</si>
  <si>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</si>
  <si>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</si>
  <si>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</si>
  <si>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</si>
  <si>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</si>
  <si>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</si>
  <si>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</si>
  <si>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</si>
  <si>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</si>
  <si>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</si>
  <si>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</si>
  <si>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</si>
  <si>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</si>
  <si>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</si>
  <si>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</si>
  <si>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</si>
  <si>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</si>
  <si>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</si>
  <si>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</si>
  <si>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</si>
  <si>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</si>
  <si>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</si>
  <si>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</si>
  <si>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</si>
  <si>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</si>
  <si>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</si>
  <si>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</si>
  <si>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</si>
  <si>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</si>
  <si>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</si>
  <si>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</si>
  <si>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</si>
  <si>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</si>
  <si>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</si>
  <si>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</si>
  <si>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</si>
  <si>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</si>
  <si>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</si>
  <si>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</si>
  <si>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</si>
  <si>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</si>
  <si>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</si>
  <si>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</si>
  <si>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</si>
  <si>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</si>
  <si>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</si>
  <si>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</si>
  <si>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</si>
  <si>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</si>
  <si>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</si>
  <si>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</si>
  <si>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</si>
  <si>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</si>
  <si>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</si>
  <si>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</si>
  <si>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</si>
  <si>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</si>
  <si>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</si>
  <si>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</si>
  <si>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</si>
  <si>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</si>
  <si>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</si>
  <si>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</si>
  <si>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</si>
  <si>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</si>
  <si>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</si>
  <si>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</si>
  <si>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</si>
  <si>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</si>
  <si>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</si>
  <si>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</si>
  <si>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</si>
  <si>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</si>
  <si>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</si>
  <si>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</si>
  <si>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</si>
  <si>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</si>
  <si>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</si>
  <si>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</si>
  <si>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</si>
  <si>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</si>
  <si>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</si>
  <si>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</si>
  <si>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</si>
  <si>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</si>
  <si>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</si>
  <si>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</si>
  <si>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</si>
  <si>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</si>
  <si>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</si>
  <si>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</si>
  <si>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</si>
  <si>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</si>
  <si>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</si>
  <si>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</si>
  <si>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</si>
  <si>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</si>
  <si>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</si>
  <si>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</si>
  <si>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</si>
  <si>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</si>
  <si>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</si>
  <si>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</si>
  <si>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</si>
  <si>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</si>
  <si>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</si>
  <si>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</si>
  <si>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</si>
  <si>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</si>
  <si>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</si>
  <si>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</si>
  <si>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</si>
  <si>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</si>
  <si>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</si>
  <si>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</si>
  <si>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</si>
  <si>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</si>
  <si>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</si>
  <si>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</si>
  <si>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</si>
  <si>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</si>
  <si>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</si>
  <si>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</si>
  <si>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</si>
  <si>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</si>
  <si>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</si>
  <si>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</si>
  <si>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</si>
  <si>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</si>
  <si>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</si>
  <si>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</si>
  <si>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</si>
  <si>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</si>
  <si>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</si>
  <si>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</si>
  <si>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</si>
  <si>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</si>
  <si>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</si>
  <si>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</si>
  <si>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</si>
  <si>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</si>
  <si>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</si>
  <si>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</si>
  <si>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</si>
  <si>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</si>
  <si>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</si>
  <si>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</si>
  <si>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</si>
  <si>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</si>
  <si>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</si>
  <si>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</si>
  <si>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</si>
  <si>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</si>
  <si>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</si>
  <si>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</si>
  <si>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</si>
  <si>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</si>
  <si>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</si>
  <si>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</si>
  <si>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</si>
  <si>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</si>
  <si>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</si>
  <si>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</si>
  <si>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</si>
  <si>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</si>
  <si>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</si>
  <si>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</si>
  <si>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</si>
  <si>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</si>
  <si>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</si>
  <si>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</si>
  <si>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</si>
  <si>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</si>
  <si>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</si>
  <si>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</si>
  <si>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</si>
  <si>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</si>
  <si>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</si>
  <si>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</si>
  <si>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</si>
  <si>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</si>
  <si>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</si>
  <si>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</si>
  <si>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</si>
  <si>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</si>
  <si>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</si>
  <si>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</si>
  <si>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</si>
  <si>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</si>
  <si>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</si>
  <si>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</si>
  <si>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</si>
  <si>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</si>
  <si>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</si>
  <si>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</si>
  <si>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</si>
  <si>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</si>
  <si>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</si>
  <si>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</si>
  <si>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</si>
  <si>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</si>
  <si>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</si>
  <si>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</si>
  <si>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</si>
  <si>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</si>
  <si>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</si>
  <si>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</si>
  <si>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</si>
  <si>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</si>
  <si>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</si>
  <si>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</si>
  <si>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</si>
  <si>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</si>
  <si>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</si>
  <si>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</si>
  <si>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</si>
  <si>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</si>
  <si>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</si>
  <si>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</si>
  <si>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</si>
  <si>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</si>
  <si>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</si>
  <si>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</si>
  <si>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</si>
  <si>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</si>
  <si>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</si>
  <si>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</si>
  <si>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</si>
  <si>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</si>
  <si>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</si>
  <si>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</si>
  <si>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</si>
  <si>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</si>
  <si>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</si>
  <si>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</si>
  <si>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</si>
  <si>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</si>
  <si>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</si>
  <si>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</si>
  <si>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</si>
  <si>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</si>
  <si>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</si>
  <si>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</si>
  <si>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</si>
  <si>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</si>
  <si>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</si>
  <si>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</si>
  <si>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</si>
  <si>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</si>
  <si>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</si>
  <si>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</si>
  <si>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</si>
  <si>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</si>
  <si>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</si>
  <si>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</si>
  <si>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</si>
  <si>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</si>
  <si>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</si>
  <si>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</si>
  <si>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</si>
  <si>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</si>
  <si>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</si>
  <si>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</si>
  <si>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</si>
  <si>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</si>
  <si>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</si>
  <si>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</si>
  <si>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</si>
  <si>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</si>
  <si>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</si>
  <si>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</si>
  <si>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</si>
  <si>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</si>
  <si>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</si>
  <si>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</si>
  <si>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</si>
  <si>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</si>
  <si>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</si>
  <si>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</si>
  <si>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</si>
  <si>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</si>
  <si>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</si>
  <si>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</si>
  <si>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</si>
  <si>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</si>
  <si>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</si>
  <si>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</si>
  <si>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</si>
  <si>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</si>
  <si>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</si>
  <si>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</si>
  <si>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</si>
  <si>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</si>
  <si>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</si>
  <si>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</si>
  <si>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</si>
  <si>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</si>
  <si>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</si>
  <si>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</si>
  <si>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</si>
  <si>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</si>
  <si>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</si>
  <si>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</si>
  <si>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</si>
  <si>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</si>
  <si>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</si>
  <si>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</si>
  <si>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</si>
  <si>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</si>
  <si>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</si>
  <si>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</si>
  <si>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</si>
  <si>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</si>
  <si>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</si>
  <si>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</si>
  <si>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</si>
  <si>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</si>
  <si>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</si>
  <si>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</si>
  <si>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</si>
  <si>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</si>
  <si>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</si>
  <si>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</si>
  <si>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</si>
  <si>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</si>
  <si>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</si>
  <si>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</si>
  <si>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</si>
  <si>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</si>
  <si>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</si>
  <si>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</si>
  <si>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</si>
  <si>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</si>
  <si>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</si>
  <si>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</si>
  <si>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</si>
  <si>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</si>
  <si>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</si>
  <si>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</si>
  <si>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</si>
  <si>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</si>
  <si>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</si>
  <si>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</si>
  <si>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</si>
  <si>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</si>
  <si>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</si>
  <si>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</si>
  <si>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</si>
  <si>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</si>
  <si>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</si>
  <si>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</si>
  <si>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</si>
  <si>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</si>
  <si>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</si>
  <si>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</si>
  <si>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</si>
  <si>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</si>
  <si>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</si>
  <si>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</si>
  <si>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</si>
  <si>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</si>
  <si>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</si>
  <si>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</si>
  <si>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</si>
  <si>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</si>
  <si>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</si>
  <si>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</si>
  <si>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</si>
  <si>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</si>
  <si>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</si>
  <si>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</si>
  <si>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</si>
  <si>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</si>
  <si>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</si>
  <si>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</si>
  <si>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</si>
  <si>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</si>
  <si>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</si>
  <si>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</si>
  <si>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</si>
  <si>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</si>
  <si>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</si>
  <si>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</si>
  <si>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</si>
  <si>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</si>
  <si>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</si>
  <si>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</si>
  <si>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</si>
  <si>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</si>
  <si>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</si>
  <si>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</si>
  <si>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</si>
  <si>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</si>
  <si>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</si>
  <si>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</si>
  <si>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</si>
  <si>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</si>
  <si>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</si>
  <si>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</si>
  <si>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</si>
  <si>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</si>
  <si>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</si>
  <si>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</si>
  <si>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</si>
  <si>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</si>
  <si>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</si>
  <si>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</si>
  <si>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</si>
  <si>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</si>
  <si>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</si>
  <si>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</si>
  <si>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</si>
  <si>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</si>
  <si>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</si>
  <si>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</si>
  <si>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</si>
  <si>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</si>
  <si>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</si>
  <si>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</si>
  <si>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</si>
  <si>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</si>
  <si>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</si>
  <si>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</si>
  <si>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</si>
  <si>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</si>
  <si>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</si>
  <si>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</si>
  <si>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</si>
  <si>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</si>
  <si>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</si>
  <si>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</si>
  <si>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</si>
  <si>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</si>
  <si>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</si>
  <si>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</si>
  <si>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</si>
  <si>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</si>
  <si>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</si>
  <si>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</si>
  <si>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</si>
  <si>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</si>
  <si>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</si>
  <si>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</si>
  <si>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</si>
  <si>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</si>
  <si>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</si>
  <si>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</si>
  <si>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</si>
  <si>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</si>
  <si>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</si>
  <si>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</si>
  <si>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</si>
  <si>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</si>
  <si>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</si>
  <si>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</si>
  <si>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</si>
  <si>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</si>
  <si>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</si>
  <si>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</si>
  <si>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</si>
  <si>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</si>
  <si>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</si>
  <si>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</si>
  <si>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</si>
  <si>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</si>
  <si>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</si>
  <si>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</si>
  <si>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</si>
  <si>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</si>
  <si>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</si>
  <si>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</si>
  <si>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</si>
  <si>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</si>
  <si>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</si>
  <si>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</si>
  <si>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</si>
  <si>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</si>
  <si>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</si>
  <si>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</si>
  <si>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</si>
  <si>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</si>
  <si>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</si>
  <si>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</si>
  <si>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</si>
  <si>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</si>
  <si>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</si>
  <si>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</si>
  <si>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</si>
  <si>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</si>
  <si>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</si>
  <si>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</si>
  <si>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</si>
  <si>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</si>
  <si>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</si>
  <si>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</si>
  <si>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</si>
  <si>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</si>
  <si>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</si>
  <si>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</si>
  <si>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</si>
  <si>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</si>
  <si>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</si>
  <si>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</si>
  <si>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</si>
  <si>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</si>
  <si>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</si>
  <si>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</si>
  <si>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</si>
  <si>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</si>
  <si>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</si>
  <si>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</si>
  <si>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</si>
  <si>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</si>
  <si>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</si>
  <si>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</si>
  <si>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</si>
  <si>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</si>
  <si>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</si>
  <si>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</si>
  <si>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</si>
  <si>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</si>
  <si>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</si>
  <si>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</si>
  <si>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</si>
  <si>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</si>
  <si>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</si>
  <si>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</si>
  <si>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</si>
  <si>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</si>
  <si>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</si>
  <si>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</si>
  <si>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</si>
  <si>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</si>
  <si>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</si>
  <si>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</si>
  <si>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</si>
  <si>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</si>
  <si>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</si>
  <si>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</si>
  <si>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</si>
  <si>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</si>
  <si>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</si>
  <si>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</si>
  <si>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</si>
  <si>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</si>
  <si>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</si>
  <si>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</si>
  <si>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</si>
  <si>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</si>
  <si>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</si>
  <si>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</si>
  <si>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</si>
  <si>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</si>
  <si>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</si>
  <si>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</si>
  <si>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</si>
  <si>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</si>
  <si>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</si>
  <si>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</si>
  <si>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</si>
  <si>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</si>
  <si>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</si>
  <si>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</si>
  <si>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</si>
  <si>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</si>
  <si>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</si>
  <si>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</si>
  <si>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</si>
  <si>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</si>
  <si>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</si>
  <si>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</si>
  <si>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</si>
  <si>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</si>
  <si>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</si>
  <si>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</si>
  <si>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</si>
  <si>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</si>
  <si>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</si>
  <si>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</si>
  <si>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</si>
  <si>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</si>
  <si>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</si>
  <si>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</si>
  <si>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</si>
  <si>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</si>
  <si>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</si>
  <si>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</si>
  <si>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</si>
  <si>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</si>
  <si>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</si>
  <si>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</si>
  <si>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</si>
  <si>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</si>
  <si>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</si>
  <si>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</si>
  <si>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</si>
  <si>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</si>
  <si>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</si>
  <si>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</si>
  <si>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</si>
  <si>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</si>
  <si>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</si>
  <si>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</si>
  <si>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</si>
  <si>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</si>
  <si>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</si>
  <si>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</si>
  <si>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</si>
  <si>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</si>
  <si>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</si>
  <si>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</si>
  <si>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</si>
  <si>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</si>
  <si>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</si>
  <si>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</si>
  <si>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</si>
  <si>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</si>
  <si>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</si>
  <si>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</si>
  <si>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</si>
  <si>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</si>
  <si>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</si>
  <si>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</si>
  <si>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</si>
  <si>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</si>
  <si>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</si>
  <si>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</si>
  <si>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</si>
  <si>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</si>
  <si>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</si>
  <si>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</si>
  <si>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</si>
  <si>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</si>
  <si>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</si>
  <si>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</si>
  <si>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</si>
  <si>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</si>
  <si>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</si>
  <si>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</si>
  <si>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</si>
  <si>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</si>
  <si>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</si>
  <si>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</si>
  <si>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</si>
  <si>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</si>
  <si>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</si>
  <si>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</si>
  <si>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</si>
  <si>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</si>
  <si>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</si>
  <si>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</si>
  <si>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</si>
  <si>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</si>
  <si>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</si>
  <si>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</si>
  <si>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</si>
  <si>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</si>
  <si>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</si>
  <si>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</si>
  <si>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</si>
  <si>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</si>
  <si>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</si>
  <si>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</si>
  <si>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</si>
  <si>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</si>
  <si>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</si>
  <si>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</si>
  <si>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</si>
  <si>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</si>
  <si>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</si>
  <si>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</si>
  <si>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</si>
  <si>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</si>
  <si>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</si>
  <si>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</si>
  <si>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</si>
  <si>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</si>
  <si>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</si>
  <si>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</si>
  <si>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</si>
  <si>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</si>
  <si>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</si>
  <si>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</si>
  <si>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</si>
  <si>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</si>
  <si>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</si>
  <si>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</si>
  <si>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</si>
  <si>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</si>
  <si>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</si>
  <si>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</si>
  <si>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</si>
  <si>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</si>
  <si>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</si>
  <si>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</si>
  <si>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</si>
  <si>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</si>
  <si>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</si>
  <si>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</si>
  <si>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</si>
  <si>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</si>
  <si>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</si>
  <si>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</si>
  <si>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</si>
  <si>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</si>
  <si>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</si>
  <si>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</si>
  <si>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</si>
  <si>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</si>
  <si>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</si>
  <si>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</si>
  <si>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</si>
  <si>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</si>
  <si>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</si>
  <si>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</si>
  <si>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</si>
  <si>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</si>
  <si>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</si>
  <si>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</si>
  <si>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</si>
  <si>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</si>
  <si>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</si>
  <si>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</si>
  <si>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</si>
  <si>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</si>
  <si>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</si>
  <si>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</si>
  <si>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</si>
  <si>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</si>
  <si>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</si>
  <si>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</si>
  <si>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</si>
  <si>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</si>
  <si>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</si>
  <si>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</si>
  <si>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</si>
  <si>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</si>
  <si>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</si>
  <si>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</si>
  <si>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</si>
  <si>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</si>
  <si>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</si>
  <si>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</si>
  <si>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</si>
  <si>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</si>
  <si>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</si>
  <si>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</si>
  <si>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</si>
  <si>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</si>
  <si>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</si>
  <si>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</si>
  <si>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</si>
  <si>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</si>
  <si>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</si>
  <si>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</si>
  <si>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</si>
  <si>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</si>
  <si>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</si>
  <si>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</si>
  <si>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</si>
  <si>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</si>
  <si>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</si>
  <si>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</si>
  <si>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</si>
  <si>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</si>
  <si>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</si>
  <si>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</si>
  <si>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</si>
  <si>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</si>
  <si>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</si>
  <si>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</si>
  <si>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</si>
  <si>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</si>
  <si>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</si>
  <si>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</si>
  <si>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</si>
  <si>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</si>
  <si>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</si>
  <si>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</si>
  <si>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</si>
  <si>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</si>
  <si>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</si>
  <si>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</si>
  <si>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</si>
  <si>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</si>
  <si>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</si>
  <si>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</si>
  <si>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</si>
  <si>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</si>
  <si>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</si>
  <si>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</si>
  <si>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</si>
  <si>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</si>
  <si>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</si>
  <si>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</si>
  <si>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</si>
  <si>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</si>
  <si>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</si>
  <si>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</si>
  <si>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</si>
  <si>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</si>
  <si>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</si>
  <si>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</si>
  <si>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</si>
  <si>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</si>
  <si>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</si>
  <si>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</si>
  <si>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</si>
  <si>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</si>
  <si>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</si>
  <si>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</si>
  <si>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</si>
  <si>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</si>
  <si>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</si>
  <si>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</si>
  <si>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</si>
  <si>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</si>
  <si>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</si>
  <si>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</si>
  <si>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</si>
  <si>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</si>
  <si>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</si>
  <si>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</si>
  <si>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</si>
  <si>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</si>
  <si>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</si>
  <si>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</si>
  <si>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</si>
  <si>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</si>
  <si>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</si>
  <si>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</si>
  <si>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</si>
  <si>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</si>
  <si>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</si>
  <si>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</si>
  <si>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</si>
  <si>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</si>
  <si>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</si>
  <si>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</si>
  <si>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</si>
  <si>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</si>
  <si>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</si>
  <si>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</si>
  <si>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</si>
  <si>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</si>
  <si>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</si>
  <si>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</si>
  <si>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</si>
  <si>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</si>
  <si>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</si>
  <si>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</si>
  <si>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</si>
  <si>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</si>
  <si>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</si>
  <si>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</si>
  <si>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</si>
  <si>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</si>
  <si>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</si>
  <si>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</si>
  <si>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</si>
  <si>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</si>
  <si>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</si>
  <si>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</si>
  <si>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</si>
  <si>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</si>
  <si>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</si>
  <si>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</si>
  <si>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</si>
  <si>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</si>
  <si>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</si>
  <si>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</si>
  <si>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</si>
  <si>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</si>
  <si>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</si>
  <si>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</si>
  <si>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</si>
  <si>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</si>
  <si>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</si>
  <si>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</si>
  <si>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</si>
  <si>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</si>
  <si>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</si>
  <si>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</si>
  <si>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</si>
  <si>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</si>
  <si>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</si>
  <si>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</si>
  <si>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</si>
  <si>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</si>
  <si>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</si>
  <si>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</si>
  <si>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</si>
  <si>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</si>
  <si>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</si>
  <si>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</si>
  <si>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</si>
  <si>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</si>
  <si>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</si>
  <si>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</si>
  <si>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</si>
  <si>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</si>
  <si>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</si>
  <si>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</si>
  <si>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</si>
  <si>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</si>
  <si>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</si>
  <si>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</si>
  <si>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</si>
  <si>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</si>
  <si>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</si>
  <si>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</si>
  <si>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</si>
  <si>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</si>
  <si>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</si>
  <si>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</si>
  <si>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</si>
  <si>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</si>
  <si>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</si>
  <si>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</si>
  <si>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</si>
  <si>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</si>
  <si>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</si>
  <si>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</si>
  <si>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</si>
  <si>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</si>
  <si>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</si>
  <si>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</si>
  <si>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</si>
  <si>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</si>
  <si>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</si>
  <si>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</si>
  <si>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</si>
  <si>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</si>
  <si>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</si>
  <si>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</si>
  <si>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</si>
  <si>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</si>
  <si>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</si>
  <si>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</si>
  <si>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</si>
  <si>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</si>
  <si>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</si>
  <si>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</si>
  <si>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</si>
  <si>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</si>
  <si>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</si>
  <si>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</si>
  <si>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</si>
  <si>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</si>
  <si>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</si>
  <si>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</si>
  <si>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</si>
  <si>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</si>
  <si>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</si>
  <si>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</si>
  <si>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</si>
  <si>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</si>
  <si>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</si>
  <si>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</si>
  <si>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</si>
  <si>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</si>
  <si>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</si>
  <si>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</si>
  <si>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</si>
  <si>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</si>
  <si>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</si>
  <si>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</si>
  <si>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</si>
  <si>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</si>
  <si>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</si>
  <si>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</si>
  <si>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</si>
  <si>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</si>
  <si>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</si>
  <si>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</si>
  <si>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</si>
  <si>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</si>
  <si>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</si>
  <si>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</si>
  <si>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</si>
  <si>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</si>
  <si>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</si>
  <si>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</si>
  <si>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</si>
  <si>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</si>
  <si>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</si>
  <si>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</si>
  <si>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</si>
  <si>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</si>
  <si>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</si>
  <si>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</si>
  <si>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</si>
  <si>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</si>
  <si>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</si>
  <si>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</si>
  <si>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</si>
  <si>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</si>
  <si>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</si>
  <si>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</si>
  <si>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</si>
  <si>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</si>
  <si>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</si>
  <si>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</si>
  <si>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</si>
  <si>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</si>
  <si>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</si>
  <si>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</si>
  <si>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</si>
  <si>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</si>
  <si>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</si>
  <si>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</si>
  <si>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</si>
  <si>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</si>
  <si>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</si>
  <si>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</si>
  <si>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</si>
  <si>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</si>
  <si>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</si>
  <si>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</si>
  <si>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</si>
  <si>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</si>
  <si>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</si>
  <si>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</si>
  <si>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</si>
  <si>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</si>
  <si>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</si>
  <si>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</si>
  <si>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</si>
  <si>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</si>
  <si>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</si>
  <si>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</si>
  <si>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</si>
  <si>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</si>
  <si>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</si>
  <si>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</si>
  <si>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</si>
  <si>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</si>
  <si>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</si>
  <si>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</si>
  <si>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</si>
  <si>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</si>
  <si>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</si>
  <si>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</si>
  <si>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</si>
  <si>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</si>
  <si>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</si>
  <si>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</si>
  <si>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</si>
  <si>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</si>
  <si>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</si>
  <si>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</si>
  <si>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</si>
  <si>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</si>
  <si>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</si>
  <si>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</si>
  <si>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</si>
  <si>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</si>
  <si>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</si>
  <si>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</si>
  <si>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</si>
  <si>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</si>
  <si>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</si>
  <si>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</si>
  <si>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</si>
  <si>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</si>
  <si>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</si>
  <si>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</si>
  <si>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</si>
  <si>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</si>
  <si>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</si>
  <si>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</si>
  <si>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</si>
  <si>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</si>
  <si>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</si>
  <si>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</si>
  <si>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</si>
  <si>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</si>
  <si>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</si>
  <si>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</si>
  <si>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</si>
  <si>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</si>
  <si>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</si>
  <si>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</si>
  <si>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</si>
  <si>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</si>
  <si>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</si>
  <si>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</si>
  <si>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</si>
  <si>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</si>
  <si>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</si>
  <si>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</si>
  <si>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</si>
  <si>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</si>
  <si>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</si>
  <si>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</si>
  <si>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</si>
  <si>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</si>
  <si>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</si>
  <si>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</si>
  <si>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</si>
  <si>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</si>
  <si>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</si>
  <si>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</si>
  <si>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</si>
  <si>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</si>
  <si>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</si>
  <si>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</si>
  <si>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</si>
  <si>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</si>
  <si>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</si>
  <si>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</si>
  <si>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</si>
  <si>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</si>
  <si>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</si>
  <si>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</si>
  <si>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</si>
  <si>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</si>
  <si>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</si>
  <si>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</si>
  <si>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</si>
  <si>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</si>
  <si>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</si>
  <si>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</si>
  <si>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</si>
  <si>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</si>
  <si>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</si>
  <si>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</si>
  <si>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</si>
  <si>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</si>
  <si>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</si>
  <si>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</si>
  <si>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</si>
  <si>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</si>
  <si>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</si>
  <si>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</si>
  <si>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</si>
  <si>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</si>
  <si>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</si>
  <si>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</si>
  <si>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</si>
  <si>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</si>
  <si>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</si>
  <si>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</si>
  <si>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</si>
  <si>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</si>
  <si>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</si>
  <si>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</si>
  <si>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</si>
  <si>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</si>
  <si>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</si>
  <si>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</si>
  <si>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</si>
  <si>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</si>
  <si>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</si>
  <si>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</si>
  <si>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</si>
  <si>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</si>
  <si>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</si>
  <si>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</si>
  <si>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</si>
  <si>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</si>
  <si>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</si>
  <si>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</si>
  <si>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</si>
  <si>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</si>
  <si>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</si>
  <si>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</si>
  <si>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</si>
  <si>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</si>
  <si>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</si>
  <si>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</si>
  <si>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</si>
  <si>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</si>
  <si>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</si>
  <si>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</si>
  <si>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</si>
  <si>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</si>
  <si>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</si>
  <si>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</si>
  <si>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</si>
  <si>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</si>
  <si>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</si>
  <si>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</si>
  <si>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</si>
  <si>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</si>
  <si>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</si>
  <si>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</si>
  <si>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</si>
  <si>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</si>
  <si>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</si>
  <si>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</si>
  <si>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</si>
  <si>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</si>
  <si>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</si>
  <si>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</si>
  <si>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</si>
  <si>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</si>
  <si>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</si>
  <si>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</si>
  <si>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</si>
  <si>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</si>
  <si>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</si>
  <si>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</si>
  <si>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</si>
  <si>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</si>
  <si>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</si>
  <si>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</si>
  <si>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</si>
  <si>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</si>
  <si>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</si>
  <si>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</si>
  <si>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</si>
  <si>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</si>
  <si>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</si>
  <si>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</si>
  <si>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</si>
  <si>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</si>
  <si>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</si>
  <si>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</si>
  <si>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</si>
  <si>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</si>
  <si>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</si>
  <si>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</si>
  <si>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</si>
  <si>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</si>
  <si>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</si>
  <si>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</si>
  <si>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</si>
  <si>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</si>
  <si>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</si>
  <si>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</si>
  <si>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</si>
  <si>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</si>
  <si>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</si>
  <si>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</si>
  <si>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</si>
  <si>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</si>
  <si>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</si>
  <si>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</si>
  <si>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</si>
  <si>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</si>
  <si>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</si>
  <si>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</si>
  <si>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</si>
  <si>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</si>
  <si>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</si>
  <si>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</si>
  <si>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</si>
  <si>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</si>
  <si>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</si>
  <si>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</si>
  <si>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</si>
  <si>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</si>
  <si>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</si>
  <si>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</si>
  <si>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</si>
  <si>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</si>
  <si>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</si>
  <si>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</si>
  <si>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</si>
  <si>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</si>
  <si>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</si>
  <si>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</si>
  <si>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</si>
  <si>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</si>
  <si>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</si>
  <si>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</si>
  <si>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</si>
  <si>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</si>
  <si>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</si>
  <si>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</si>
  <si>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</si>
  <si>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</si>
  <si>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</si>
  <si>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</si>
  <si>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</si>
  <si>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</si>
  <si>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</si>
  <si>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</si>
  <si>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</si>
  <si>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</si>
  <si>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</si>
  <si>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</si>
  <si>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</si>
  <si>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</si>
  <si>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</si>
  <si>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</si>
  <si>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</si>
  <si>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</si>
  <si>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</si>
  <si>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</si>
  <si>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</si>
  <si>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</si>
  <si>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</si>
  <si>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</si>
  <si>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</si>
  <si>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</si>
  <si>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</si>
  <si>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</si>
  <si>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</si>
  <si>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</si>
  <si>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</si>
  <si>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</si>
  <si>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</si>
  <si>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</si>
  <si>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</si>
  <si>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</si>
  <si>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</si>
  <si>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</si>
  <si>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</si>
  <si>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</si>
  <si>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</si>
  <si>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</si>
  <si>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</si>
  <si>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</si>
  <si>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</si>
  <si>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</si>
  <si>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</si>
  <si>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</si>
  <si>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</si>
  <si>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</si>
  <si>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</si>
  <si>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</si>
  <si>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</si>
  <si>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</si>
  <si>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</si>
  <si>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</si>
  <si>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</si>
  <si>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</si>
  <si>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</si>
  <si>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</si>
  <si>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</si>
  <si>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</si>
  <si>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</si>
  <si>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</si>
  <si>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</si>
  <si>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</si>
  <si>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</si>
  <si>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</si>
  <si>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</si>
  <si>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</si>
  <si>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</si>
  <si>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</si>
  <si>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</si>
  <si>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</si>
  <si>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</si>
  <si>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</si>
  <si>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</si>
  <si>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</si>
  <si>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</si>
  <si>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</si>
  <si>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</si>
  <si>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</si>
  <si>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</si>
  <si>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</si>
  <si>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</si>
  <si>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</si>
  <si>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</si>
  <si>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</si>
  <si>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</si>
  <si>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</si>
  <si>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</si>
  <si>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</si>
  <si>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</si>
  <si>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</si>
  <si>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</si>
  <si>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</si>
  <si>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</si>
  <si>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</si>
  <si>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</si>
  <si>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</si>
  <si>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</si>
  <si>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</si>
  <si>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</si>
  <si>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</si>
  <si>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</si>
  <si>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</si>
  <si>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</si>
  <si>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</si>
  <si>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</si>
  <si>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</si>
  <si>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</si>
  <si>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</si>
  <si>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</si>
  <si>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</si>
  <si>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</si>
  <si>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</si>
  <si>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</si>
  <si>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</si>
  <si>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</si>
  <si>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</si>
  <si>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</si>
  <si>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</si>
  <si>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</si>
  <si>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</si>
  <si>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</si>
  <si>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</si>
  <si>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</si>
  <si>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</si>
  <si>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</si>
  <si>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</si>
  <si>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</si>
  <si>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</si>
  <si>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</si>
  <si>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</si>
  <si>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</si>
  <si>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</si>
  <si>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</si>
  <si>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</si>
  <si>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</si>
  <si>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</si>
  <si>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</si>
  <si>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</si>
  <si>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</si>
  <si>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</si>
  <si>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</si>
  <si>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</si>
  <si>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</si>
  <si>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</si>
  <si>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</si>
  <si>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</si>
  <si>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</si>
  <si>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</si>
  <si>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</si>
  <si>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</si>
  <si>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</si>
  <si>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</si>
  <si>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</si>
  <si>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</si>
  <si>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</si>
  <si>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</si>
  <si>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</si>
  <si>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</si>
  <si>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</si>
  <si>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</si>
  <si>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</si>
  <si>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</si>
  <si>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</si>
  <si>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</si>
  <si>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</si>
  <si>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</si>
  <si>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</si>
  <si>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</si>
  <si>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</si>
  <si>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</si>
  <si>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</si>
  <si>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</si>
  <si>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</si>
  <si>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</si>
  <si>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</si>
  <si>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</si>
  <si>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</si>
  <si>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</si>
  <si>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</si>
  <si>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</si>
  <si>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</si>
  <si>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</si>
  <si>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</si>
  <si>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</si>
  <si>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</si>
  <si>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</si>
  <si>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</si>
  <si>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</si>
  <si>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</si>
  <si>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</si>
  <si>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</si>
  <si>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</si>
  <si>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</si>
  <si>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</si>
  <si>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</si>
  <si>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</si>
  <si>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</si>
  <si>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</si>
  <si>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</si>
  <si>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</si>
  <si>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</si>
  <si>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</si>
  <si>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</si>
  <si>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</si>
  <si>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</si>
  <si>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</si>
  <si>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</si>
  <si>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</si>
  <si>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</si>
  <si>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</si>
  <si>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</si>
  <si>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</si>
  <si>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</si>
  <si>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</si>
  <si>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</si>
  <si>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</si>
  <si>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</si>
  <si>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</si>
  <si>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</si>
  <si>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</si>
  <si>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</si>
  <si>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</si>
  <si>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</si>
  <si>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</si>
  <si>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</si>
  <si>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</si>
  <si>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</si>
  <si>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</si>
  <si>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</si>
  <si>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</si>
  <si>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</si>
  <si>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</si>
  <si>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</si>
  <si>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</si>
  <si>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</si>
  <si>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</si>
  <si>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</si>
  <si>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</si>
  <si>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</si>
  <si>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</si>
  <si>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</si>
  <si>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</si>
  <si>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</si>
  <si>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</si>
  <si>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</si>
  <si>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</si>
  <si>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</si>
  <si>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</si>
  <si>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</si>
  <si>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</si>
  <si>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</si>
  <si>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</si>
  <si>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</si>
  <si>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</si>
  <si>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</si>
  <si>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</si>
  <si>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</si>
  <si>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</si>
  <si>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</si>
  <si>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</si>
  <si>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</si>
  <si>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</si>
  <si>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</si>
  <si>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</si>
  <si>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</si>
  <si>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</si>
  <si>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</si>
  <si>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</si>
  <si>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</si>
  <si>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</si>
  <si>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</si>
  <si>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</si>
  <si>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</si>
  <si>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</si>
  <si>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</si>
  <si>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</si>
  <si>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</si>
  <si>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</si>
  <si>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</si>
  <si>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</si>
  <si>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</si>
  <si>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</si>
  <si>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</si>
  <si>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</si>
  <si>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</si>
  <si>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</si>
  <si>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</si>
  <si>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</si>
  <si>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</si>
  <si>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</si>
  <si>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</si>
  <si>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</si>
  <si>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</si>
  <si>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</si>
  <si>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</si>
  <si>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</si>
  <si>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</si>
  <si>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</si>
  <si>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</si>
  <si>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</si>
  <si>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</si>
  <si>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</si>
  <si>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</si>
  <si>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</si>
  <si>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</si>
  <si>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</si>
  <si>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</si>
  <si>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</si>
  <si>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</si>
  <si>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</si>
  <si>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</si>
  <si>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</si>
  <si>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</si>
  <si>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</si>
  <si>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</si>
  <si>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</si>
  <si>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</si>
  <si>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</si>
  <si>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</si>
  <si>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</si>
  <si>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</si>
  <si>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</si>
  <si>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</si>
  <si>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</si>
  <si>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</si>
  <si>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</si>
  <si>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</si>
  <si>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</si>
  <si>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</si>
  <si>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</si>
  <si>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</si>
  <si>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</si>
  <si>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</si>
  <si>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</si>
  <si>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</si>
  <si>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</si>
  <si>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</si>
  <si>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</si>
  <si>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</si>
  <si>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</si>
  <si>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</si>
  <si>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</si>
  <si>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</si>
  <si>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</si>
  <si>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</si>
  <si>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</si>
  <si>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</si>
  <si>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</si>
  <si>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</si>
  <si>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</si>
  <si>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</si>
  <si>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</si>
  <si>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</si>
  <si>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</si>
  <si>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</si>
  <si>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</si>
  <si>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</si>
  <si>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</si>
  <si>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</si>
  <si>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</si>
  <si>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</si>
  <si>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</si>
  <si>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</si>
  <si>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</si>
  <si>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</si>
  <si>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</si>
  <si>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</si>
  <si>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</si>
  <si>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</si>
  <si>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</si>
  <si>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</si>
  <si>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</si>
  <si>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</si>
  <si>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</si>
  <si>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</si>
  <si>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</si>
  <si>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</si>
  <si>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</si>
  <si>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</si>
  <si>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</si>
  <si>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</si>
  <si>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</si>
  <si>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</si>
  <si>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</si>
  <si>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</si>
  <si>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</si>
  <si>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</si>
  <si>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</si>
  <si>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</si>
  <si>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</si>
  <si>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</si>
  <si>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</si>
  <si>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</si>
  <si>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</si>
  <si>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</si>
  <si>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</si>
  <si>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</si>
  <si>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</si>
  <si>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</si>
  <si>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</si>
  <si>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</si>
  <si>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</si>
  <si>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</si>
  <si>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</si>
  <si>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</si>
  <si>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</si>
  <si>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</si>
  <si>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</si>
  <si>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</si>
  <si>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</si>
  <si>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</si>
  <si>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</si>
  <si>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</si>
  <si>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</si>
  <si>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</si>
  <si>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</si>
  <si>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</si>
  <si>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</si>
  <si>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</si>
  <si>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</si>
  <si>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</si>
  <si>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</si>
  <si>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</si>
  <si>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</si>
  <si>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</si>
  <si>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</si>
  <si>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</si>
  <si>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</si>
  <si>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</si>
  <si>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</si>
  <si>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</si>
  <si>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</si>
  <si>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</si>
  <si>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</si>
  <si>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</si>
  <si>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</si>
  <si>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</si>
  <si>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</si>
  <si>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</si>
  <si>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</si>
  <si>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</si>
  <si>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</si>
  <si>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</si>
  <si>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</si>
  <si>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</si>
  <si>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</si>
  <si>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</si>
  <si>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</si>
  <si>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</si>
  <si>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</si>
  <si>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</si>
  <si>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</si>
  <si>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</si>
  <si>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</si>
  <si>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</si>
  <si>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</si>
  <si>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</si>
  <si>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</si>
  <si>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</si>
  <si>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</si>
  <si>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</si>
  <si>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</si>
  <si>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</si>
  <si>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</si>
  <si>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</si>
  <si>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</si>
  <si>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</si>
  <si>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</si>
  <si>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</si>
  <si>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</si>
  <si>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</si>
  <si>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</si>
  <si>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</si>
  <si>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</si>
  <si>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</si>
  <si>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</si>
  <si>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</si>
  <si>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</si>
  <si>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</si>
  <si>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</si>
  <si>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</si>
  <si>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</si>
  <si>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</si>
  <si>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</si>
  <si>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</si>
  <si>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</si>
  <si>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</si>
  <si>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</si>
  <si>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</si>
  <si>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</si>
  <si>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</si>
  <si>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</si>
  <si>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</si>
  <si>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</si>
  <si>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</si>
  <si>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</si>
  <si>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</si>
  <si>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</si>
  <si>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</si>
  <si>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</si>
  <si>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</si>
  <si>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</si>
  <si>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</si>
  <si>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</si>
  <si>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</si>
  <si>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</si>
  <si>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</si>
  <si>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</si>
  <si>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</si>
  <si>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</si>
  <si>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</si>
  <si>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</si>
  <si>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</si>
  <si>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</si>
  <si>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</si>
  <si>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</si>
  <si>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</si>
  <si>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</si>
  <si>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</si>
  <si>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</si>
  <si>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</si>
  <si>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</si>
  <si>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</si>
  <si>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</si>
  <si>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</si>
  <si>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</si>
  <si>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</si>
  <si>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</si>
  <si>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</si>
  <si>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</si>
  <si>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</si>
  <si>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</si>
  <si>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</si>
  <si>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</si>
  <si>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</si>
  <si>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</si>
  <si>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</si>
  <si>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</si>
  <si>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</si>
  <si>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</si>
  <si>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</si>
  <si>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</si>
  <si>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</si>
  <si>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</si>
  <si>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</si>
  <si>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</si>
  <si>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</si>
  <si>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</si>
  <si>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</si>
  <si>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</si>
  <si>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</si>
  <si>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</si>
  <si>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</si>
  <si>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</si>
  <si>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</si>
  <si>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</si>
  <si>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</si>
  <si>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</si>
  <si>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</si>
  <si>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</si>
  <si>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</si>
  <si>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</si>
  <si>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</si>
  <si>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</si>
  <si>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</si>
  <si>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</si>
  <si>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</si>
  <si>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</si>
  <si>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</si>
  <si>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</si>
  <si>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</si>
  <si>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</si>
  <si>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</si>
  <si>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</si>
  <si>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</si>
  <si>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</si>
  <si>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</si>
  <si>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</si>
  <si>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</si>
  <si>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</si>
  <si>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</si>
  <si>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</si>
  <si>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</si>
  <si>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</si>
  <si>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</si>
  <si>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</si>
  <si>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</si>
  <si>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</si>
  <si>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</si>
  <si>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</si>
  <si>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</si>
  <si>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</si>
  <si>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</si>
  <si>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</si>
  <si>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</si>
  <si>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</si>
  <si>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</si>
  <si>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</si>
  <si>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</si>
  <si>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</si>
  <si>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</si>
  <si>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</si>
  <si>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</si>
  <si>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</si>
  <si>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</si>
  <si>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</si>
  <si>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</si>
  <si>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</si>
  <si>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</si>
  <si>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</si>
  <si>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</si>
  <si>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</si>
  <si>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</si>
  <si>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</si>
  <si>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</si>
  <si>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</si>
  <si>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</si>
  <si>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</si>
  <si>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</si>
  <si>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</si>
  <si>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</si>
  <si>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</si>
  <si>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</si>
  <si>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</si>
  <si>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</si>
  <si>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</si>
  <si>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</si>
  <si>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</si>
  <si>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</si>
  <si>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</si>
  <si>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</si>
  <si>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</si>
  <si>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</si>
  <si>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</si>
  <si>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</si>
  <si>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</si>
  <si>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</si>
  <si>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</si>
  <si>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</si>
  <si>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</si>
  <si>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</si>
  <si>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</si>
  <si>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</si>
  <si>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</si>
  <si>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</si>
  <si>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</si>
  <si>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</si>
  <si>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</si>
  <si>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</si>
  <si>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</si>
  <si>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</si>
  <si>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</si>
  <si>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</si>
  <si>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</si>
  <si>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</si>
  <si>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</si>
  <si>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</si>
  <si>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</si>
  <si>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</si>
  <si>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</si>
  <si>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</si>
  <si>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</si>
  <si>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</si>
  <si>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</si>
  <si>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</si>
  <si>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</si>
  <si>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</si>
  <si>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</si>
  <si>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</si>
  <si>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</si>
  <si>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</si>
  <si>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</si>
  <si>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</si>
  <si>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</si>
  <si>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</si>
  <si>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</si>
  <si>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</si>
  <si>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</si>
  <si>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</si>
  <si>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</si>
  <si>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</si>
  <si>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</si>
  <si>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</si>
  <si>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</si>
  <si>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</si>
  <si>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</si>
  <si>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</si>
  <si>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</si>
  <si>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</si>
  <si>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</si>
  <si>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</si>
  <si>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</si>
  <si>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</si>
  <si>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</si>
  <si>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</si>
  <si>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</si>
  <si>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</si>
  <si>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</si>
  <si>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</si>
  <si>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</si>
  <si>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</si>
  <si>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</si>
  <si>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</si>
  <si>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</si>
  <si>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</si>
  <si>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</si>
  <si>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</si>
  <si>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</si>
  <si>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</si>
  <si>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</si>
  <si>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</si>
  <si>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</si>
  <si>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</si>
  <si>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</si>
  <si>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</si>
  <si>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</si>
  <si>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</si>
  <si>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</si>
  <si>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</si>
  <si>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</si>
  <si>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</si>
  <si>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</si>
  <si>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</si>
  <si>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</si>
  <si>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</si>
  <si>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</si>
  <si>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</si>
  <si>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</si>
  <si>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</si>
  <si>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</si>
  <si>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</si>
  <si>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</si>
  <si>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</si>
  <si>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</si>
  <si>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</si>
  <si>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</si>
  <si>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</si>
  <si>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</si>
  <si>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</si>
  <si>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</si>
  <si>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</si>
  <si>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</si>
  <si>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</si>
  <si>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</si>
  <si>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</si>
  <si>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</si>
  <si>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</si>
  <si>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</si>
  <si>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</si>
  <si>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</si>
  <si>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</si>
  <si>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</si>
  <si>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</si>
  <si>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</si>
  <si>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</si>
  <si>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</si>
  <si>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</si>
  <si>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</si>
  <si>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</si>
  <si>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</si>
  <si>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</si>
  <si>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</si>
  <si>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</si>
  <si>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</si>
  <si>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</si>
  <si>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</si>
  <si>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</si>
  <si>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</si>
  <si>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</si>
  <si>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</si>
  <si>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</si>
  <si>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</si>
  <si>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</si>
  <si>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</si>
  <si>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</si>
  <si>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</si>
  <si>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</si>
  <si>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</si>
  <si>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</si>
  <si>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</si>
  <si>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</si>
  <si>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</si>
  <si>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</si>
  <si>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</si>
  <si>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</si>
  <si>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</si>
  <si>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</si>
  <si>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</si>
  <si>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</si>
  <si>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</si>
  <si>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</si>
  <si>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</si>
  <si>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</si>
  <si>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</si>
  <si>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</si>
  <si>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</si>
  <si>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</si>
  <si>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</si>
  <si>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</si>
  <si>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</si>
  <si>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</si>
  <si>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</si>
  <si>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</si>
  <si>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</si>
  <si>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</si>
  <si>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</si>
  <si>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</si>
  <si>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</si>
  <si>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</si>
  <si>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</si>
  <si>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</si>
  <si>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</si>
  <si>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</si>
  <si>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</si>
  <si>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</si>
  <si>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</si>
  <si>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</si>
  <si>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</si>
  <si>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</si>
  <si>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</si>
  <si>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</si>
  <si>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</si>
  <si>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</si>
  <si>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</si>
  <si>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</si>
  <si>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</si>
  <si>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</si>
  <si>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</si>
  <si>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</si>
  <si>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</si>
  <si>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</si>
  <si>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</si>
  <si>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</si>
  <si>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</si>
  <si>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</si>
  <si>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</si>
  <si>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</si>
  <si>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</si>
  <si>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</si>
  <si>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</si>
  <si>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</si>
  <si>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</si>
  <si>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</si>
  <si>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</si>
  <si>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</si>
  <si>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</si>
  <si>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</si>
  <si>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</si>
  <si>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</si>
  <si>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</si>
  <si>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</si>
  <si>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</si>
  <si>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</si>
  <si>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</si>
  <si>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</si>
  <si>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</si>
  <si>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</si>
  <si>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</si>
  <si>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</si>
  <si>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</si>
  <si>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</si>
  <si>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</si>
  <si>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</si>
  <si>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</si>
  <si>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</si>
  <si>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</si>
  <si>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</si>
  <si>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</si>
  <si>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</si>
  <si>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</si>
  <si>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</si>
  <si>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</si>
  <si>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</si>
  <si>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</si>
  <si>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</si>
  <si>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</si>
  <si>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</si>
  <si>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</si>
  <si>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</si>
  <si>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</si>
  <si>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</si>
  <si>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</si>
  <si>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</si>
  <si>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</si>
  <si>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</si>
  <si>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</si>
  <si>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</si>
  <si>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</si>
  <si>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</si>
  <si>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</si>
  <si>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</si>
  <si>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</si>
  <si>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</si>
  <si>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</si>
  <si>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</si>
  <si>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</si>
  <si>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</si>
  <si>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</si>
  <si>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</si>
  <si>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</si>
  <si>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</si>
  <si>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</si>
  <si>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</si>
  <si>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</si>
  <si>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</si>
  <si>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</si>
  <si>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</si>
  <si>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</si>
  <si>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</si>
  <si>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</si>
  <si>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</si>
  <si>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</si>
  <si>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</si>
  <si>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</si>
  <si>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</si>
  <si>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</si>
  <si>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</si>
  <si>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</si>
  <si>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</si>
  <si>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</si>
  <si>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</si>
  <si>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</si>
  <si>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</si>
  <si>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</si>
  <si>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</si>
  <si>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</si>
  <si>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</si>
  <si>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</si>
  <si>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</si>
  <si>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</si>
  <si>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</si>
  <si>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</si>
  <si>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</si>
  <si>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</si>
  <si>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</si>
  <si>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</si>
  <si>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</si>
  <si>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</si>
  <si>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</si>
  <si>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</si>
  <si>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</si>
  <si>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</si>
  <si>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</si>
  <si>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</si>
  <si>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</si>
  <si>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</si>
  <si>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</si>
  <si>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</si>
  <si>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</si>
  <si>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</si>
  <si>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</si>
  <si>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</si>
  <si>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</si>
  <si>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</si>
  <si>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</si>
  <si>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</si>
  <si>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</si>
  <si>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</si>
  <si>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</si>
  <si>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</si>
  <si>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</si>
  <si>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</si>
  <si>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</si>
  <si>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</si>
  <si>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</si>
  <si>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</si>
  <si>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</si>
  <si>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</si>
  <si>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</si>
  <si>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</si>
  <si>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</si>
  <si>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</si>
  <si>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</si>
  <si>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</si>
  <si>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</si>
  <si>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</si>
  <si>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</si>
  <si>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</si>
  <si>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</si>
  <si>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</si>
  <si>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</si>
  <si>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</si>
  <si>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</si>
  <si>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</si>
  <si>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</si>
  <si>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</si>
  <si>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</si>
  <si>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</si>
  <si>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</si>
  <si>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</si>
  <si>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</si>
  <si>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</si>
  <si>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</si>
  <si>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</si>
  <si>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</si>
  <si>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</si>
  <si>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</si>
  <si>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</si>
  <si>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</si>
  <si>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</si>
  <si>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</si>
  <si>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</si>
  <si>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</si>
  <si>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</si>
  <si>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</si>
  <si>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</si>
  <si>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</si>
  <si>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</si>
  <si>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</si>
  <si>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</si>
  <si>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</si>
  <si>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</si>
  <si>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</si>
  <si>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</si>
  <si>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</si>
  <si>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</si>
  <si>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</si>
  <si>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</si>
  <si>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</si>
  <si>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</si>
  <si>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</si>
  <si>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</si>
  <si>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</si>
  <si>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</si>
  <si>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</si>
  <si>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</si>
  <si>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</si>
  <si>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</si>
  <si>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</si>
  <si>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</si>
  <si>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</si>
  <si>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</si>
  <si>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</si>
  <si>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</si>
  <si>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</si>
  <si>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</si>
  <si>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</si>
  <si>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</si>
  <si>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</si>
  <si>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</si>
  <si>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</si>
  <si>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</si>
  <si>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</si>
  <si>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</si>
  <si>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</si>
  <si>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</si>
  <si>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</si>
  <si>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</si>
  <si>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</si>
  <si>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</si>
  <si>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</si>
  <si>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</si>
  <si>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</si>
  <si>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</si>
  <si>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</si>
  <si>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</si>
  <si>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</si>
  <si>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</si>
  <si>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</si>
  <si>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</si>
  <si>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</si>
  <si>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</si>
  <si>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</si>
  <si>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</si>
  <si>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</si>
  <si>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</si>
  <si>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</si>
  <si>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</si>
  <si>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</si>
  <si>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</si>
  <si>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</si>
  <si>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</si>
  <si>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</si>
  <si>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</si>
  <si>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</si>
  <si>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</si>
  <si>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</si>
  <si>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</si>
  <si>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</si>
  <si>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</si>
  <si>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</si>
  <si>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</si>
  <si>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</si>
  <si>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</si>
  <si>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</si>
  <si>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</si>
  <si>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</si>
  <si>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</si>
  <si>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</si>
  <si>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</si>
  <si>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</si>
  <si>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</si>
  <si>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</si>
  <si>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</si>
  <si>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</si>
  <si>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</si>
  <si>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</si>
  <si>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</si>
  <si>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</si>
  <si>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</si>
  <si>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</si>
  <si>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</si>
  <si>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</si>
  <si>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</si>
  <si>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</si>
  <si>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</si>
  <si>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</si>
  <si>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</si>
  <si>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</si>
  <si>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</si>
  <si>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</si>
  <si>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</si>
  <si>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</si>
  <si>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</si>
  <si>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</si>
  <si>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</si>
  <si>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</si>
  <si>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</si>
  <si>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</si>
  <si>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</si>
  <si>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</si>
  <si>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</si>
  <si>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</si>
  <si>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</si>
  <si>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</si>
  <si>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</si>
  <si>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</si>
  <si>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</si>
  <si>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</si>
  <si>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</si>
  <si>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</si>
  <si>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</si>
  <si>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</si>
  <si>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</si>
  <si>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</si>
  <si>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</si>
  <si>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</si>
  <si>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</si>
  <si>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</si>
  <si>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</si>
  <si>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</si>
  <si>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</si>
  <si>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</si>
  <si>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</si>
  <si>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</si>
  <si>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</si>
  <si>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</si>
  <si>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</si>
  <si>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</si>
  <si>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</si>
  <si>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</si>
  <si>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</si>
  <si>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</si>
  <si>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</si>
  <si>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</si>
  <si>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</si>
  <si>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</si>
  <si>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</si>
  <si>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</si>
  <si>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</si>
  <si>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</si>
  <si>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</si>
  <si>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</si>
  <si>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</si>
  <si>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</si>
  <si>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</si>
  <si>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</si>
  <si>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</si>
  <si>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</si>
  <si>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</si>
  <si>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</si>
  <si>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</si>
  <si>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</si>
  <si>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</si>
  <si>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</si>
  <si>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</si>
  <si>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</si>
  <si>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</si>
  <si>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</si>
  <si>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</si>
  <si>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</si>
  <si>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</si>
  <si>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</si>
  <si>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</si>
  <si>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</si>
  <si>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</si>
  <si>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</si>
  <si>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</si>
  <si>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</si>
  <si>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</si>
  <si>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</si>
  <si>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</si>
  <si>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</si>
  <si>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</si>
  <si>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</si>
  <si>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</si>
  <si>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</si>
  <si>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</si>
  <si>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</si>
  <si>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</si>
  <si>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</si>
  <si>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</si>
  <si>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</si>
  <si>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</si>
  <si>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</si>
  <si>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</si>
  <si>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</si>
  <si>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</si>
  <si>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</si>
  <si>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</si>
  <si>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</si>
  <si>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</si>
  <si>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</si>
  <si>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</si>
  <si>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</si>
  <si>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</si>
  <si>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</si>
  <si>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</si>
  <si>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</si>
  <si>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</si>
  <si>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</si>
  <si>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</si>
  <si>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</si>
  <si>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</si>
  <si>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</si>
  <si>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</si>
  <si>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</si>
  <si>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</si>
  <si>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</si>
  <si>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</si>
  <si>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</si>
  <si>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</si>
  <si>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</si>
  <si>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</si>
  <si>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</si>
  <si>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</si>
  <si>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</si>
  <si>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</si>
  <si>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</si>
  <si>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</si>
  <si>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</si>
  <si>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</si>
  <si>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</si>
  <si>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</si>
  <si>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</si>
  <si>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</si>
  <si>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</si>
  <si>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</si>
  <si>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</si>
  <si>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</si>
  <si>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</si>
  <si>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</si>
  <si>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</si>
  <si>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</si>
  <si>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</si>
  <si>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</si>
  <si>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</si>
  <si>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</si>
  <si>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</si>
  <si>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</si>
  <si>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</si>
  <si>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</si>
  <si>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</si>
  <si>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</si>
  <si>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</si>
  <si>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</si>
  <si>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</si>
  <si>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</si>
  <si>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</si>
  <si>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</si>
  <si>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</si>
  <si>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</si>
  <si>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</si>
  <si>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</si>
  <si>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</si>
  <si>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</si>
  <si>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</si>
  <si>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</si>
  <si>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</si>
  <si>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</si>
  <si>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</si>
  <si>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</si>
  <si>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</si>
  <si>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</si>
  <si>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</si>
  <si>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</si>
  <si>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</si>
  <si>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</si>
  <si>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</si>
  <si>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</si>
  <si>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</si>
  <si>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</si>
  <si>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</si>
  <si>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</si>
  <si>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</si>
  <si>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</si>
  <si>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</si>
  <si>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</si>
  <si>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</si>
  <si>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</si>
  <si>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</si>
  <si>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</si>
  <si>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</si>
  <si>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</si>
  <si>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</si>
  <si>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</si>
  <si>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</si>
  <si>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</si>
  <si>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</si>
  <si>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</si>
  <si>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</si>
  <si>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</si>
  <si>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</si>
  <si>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</si>
  <si>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</si>
  <si>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</si>
  <si>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</si>
  <si>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</si>
  <si>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</si>
  <si>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</si>
  <si>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</si>
  <si>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</si>
  <si>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</si>
  <si>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</si>
  <si>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</si>
  <si>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</si>
  <si>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</si>
  <si>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</si>
  <si>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</si>
  <si>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</si>
  <si>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</si>
  <si>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</si>
  <si>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</si>
  <si>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</si>
  <si>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</si>
  <si>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</si>
  <si>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</si>
  <si>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</si>
  <si>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</si>
  <si>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</si>
  <si>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</si>
  <si>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</si>
  <si>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</si>
  <si>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</si>
  <si>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</si>
  <si>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</si>
  <si>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</si>
  <si>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</si>
  <si>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</si>
  <si>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</si>
  <si>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</si>
  <si>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</si>
  <si>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</si>
  <si>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</si>
  <si>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</si>
  <si>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</si>
  <si>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</si>
  <si>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</si>
  <si>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</si>
  <si>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</si>
  <si>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</si>
  <si>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</si>
  <si>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</si>
  <si>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</si>
  <si>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</si>
  <si>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</si>
  <si>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</si>
  <si>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</si>
  <si>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</si>
  <si>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</si>
  <si>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</si>
  <si>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</si>
  <si>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</si>
  <si>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</si>
  <si>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</si>
  <si>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</si>
  <si>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</si>
  <si>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</si>
  <si>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</si>
  <si>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</si>
  <si>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</si>
  <si>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</si>
  <si>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</si>
  <si>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</si>
  <si>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</si>
  <si>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</si>
  <si>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</si>
  <si>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</si>
  <si>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</si>
  <si>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</si>
  <si>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</si>
  <si>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</si>
  <si>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</si>
  <si>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</si>
  <si>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</si>
  <si>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</si>
  <si>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</si>
  <si>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</si>
  <si>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</si>
  <si>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</si>
  <si>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</si>
  <si>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</si>
  <si>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</si>
  <si>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</si>
  <si>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</si>
  <si>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</si>
  <si>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</si>
  <si>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</si>
  <si>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</si>
  <si>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</si>
  <si>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</si>
  <si>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</si>
  <si>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</si>
  <si>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</si>
  <si>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</si>
  <si>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</si>
  <si>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</si>
  <si>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</si>
  <si>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</si>
  <si>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</si>
  <si>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</si>
  <si>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</si>
  <si>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</si>
  <si>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</si>
  <si>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</si>
  <si>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</si>
  <si>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</si>
  <si>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</si>
  <si>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</si>
  <si>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</si>
  <si>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</si>
  <si>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</si>
  <si>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</si>
  <si>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</si>
  <si>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</si>
  <si>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</si>
  <si>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</si>
  <si>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</si>
  <si>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</si>
  <si>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</si>
  <si>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</si>
  <si>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</si>
  <si>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</si>
  <si>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</si>
  <si>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</si>
  <si>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</si>
  <si>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</si>
  <si>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</si>
  <si>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</si>
  <si>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</si>
  <si>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</si>
  <si>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</si>
  <si>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</si>
  <si>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</si>
  <si>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</si>
  <si>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</si>
  <si>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</si>
  <si>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</si>
  <si>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</si>
  <si>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</si>
  <si>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</si>
  <si>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</si>
  <si>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</si>
  <si>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</si>
  <si>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</si>
  <si>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</si>
  <si>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</si>
  <si>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</si>
  <si>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</si>
  <si>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</si>
  <si>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</si>
  <si>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</si>
  <si>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</si>
  <si>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</si>
  <si>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</si>
  <si>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</si>
  <si>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</si>
  <si>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</si>
  <si>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</si>
  <si>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</si>
  <si>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</si>
  <si>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</si>
  <si>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</si>
  <si>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</si>
  <si>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</si>
  <si>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</si>
  <si>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</si>
  <si>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</si>
  <si>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</si>
  <si>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</si>
  <si>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</si>
  <si>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</si>
  <si>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</si>
  <si>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</si>
  <si>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</si>
  <si>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</si>
  <si>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</si>
  <si>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</si>
  <si>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</si>
  <si>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</si>
  <si>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</si>
  <si>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</si>
  <si>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</si>
  <si>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</si>
  <si>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</si>
  <si>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</si>
  <si>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</si>
  <si>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</si>
  <si>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</si>
  <si>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</si>
  <si>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</si>
  <si>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</si>
  <si>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</si>
  <si>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</si>
  <si>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</si>
  <si>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</si>
  <si>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</si>
  <si>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</si>
  <si>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</si>
  <si>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</si>
  <si>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</si>
  <si>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</si>
  <si>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</si>
  <si>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</si>
  <si>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</si>
  <si>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</si>
  <si>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</si>
  <si>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</si>
  <si>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</si>
  <si>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</si>
  <si>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</si>
  <si>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</si>
  <si>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</si>
  <si>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</si>
  <si>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</si>
  <si>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</si>
  <si>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</si>
  <si>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</si>
  <si>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</si>
  <si>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</si>
  <si>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</si>
  <si>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</si>
  <si>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</si>
  <si>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</si>
  <si>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</si>
  <si>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</si>
  <si>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</si>
  <si>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</si>
  <si>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</si>
  <si>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</si>
  <si>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</si>
  <si>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</si>
  <si>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</si>
  <si>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</si>
  <si>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</si>
  <si>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</si>
  <si>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</si>
  <si>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</si>
  <si>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</si>
  <si>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</si>
  <si>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</si>
  <si>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</si>
  <si>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</si>
  <si>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</si>
  <si>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</si>
  <si>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</si>
  <si>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</si>
  <si>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</si>
  <si>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</si>
  <si>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</si>
  <si>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</si>
  <si>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</si>
  <si>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</si>
  <si>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</si>
  <si>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</si>
  <si>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</si>
  <si>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</si>
  <si>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</si>
  <si>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</si>
  <si>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</si>
  <si>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</si>
  <si>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</si>
  <si>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</si>
  <si>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</si>
  <si>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</si>
  <si>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</si>
  <si>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</si>
  <si>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</si>
  <si>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</si>
  <si>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</si>
  <si>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</si>
  <si>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</si>
  <si>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</si>
  <si>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</si>
  <si>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</si>
  <si>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</si>
  <si>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</si>
  <si>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</si>
  <si>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</si>
  <si>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</si>
  <si>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</si>
  <si>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</si>
  <si>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</si>
  <si>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</si>
  <si>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</si>
  <si>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</si>
  <si>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</si>
  <si>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</si>
  <si>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</si>
  <si>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</si>
  <si>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</si>
  <si>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</si>
  <si>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</si>
  <si>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</si>
  <si>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</si>
  <si>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</si>
  <si>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</si>
  <si>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</si>
  <si>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</si>
  <si>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</si>
  <si>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</si>
  <si>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</si>
  <si>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</si>
  <si>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</si>
  <si>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</si>
  <si>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</si>
  <si>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</si>
  <si>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</si>
  <si>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</si>
  <si>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</si>
  <si>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</si>
  <si>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</si>
  <si>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</si>
  <si>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</si>
  <si>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</si>
  <si>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</si>
  <si>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</si>
  <si>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</si>
  <si>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</si>
  <si>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</si>
  <si>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</si>
  <si>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</si>
  <si>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</si>
  <si>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</si>
  <si>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</si>
  <si>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</si>
  <si>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</si>
  <si>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</si>
  <si>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</si>
  <si>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</si>
  <si>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</si>
  <si>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</si>
  <si>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</si>
  <si>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</si>
  <si>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</si>
  <si>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</si>
  <si>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</si>
  <si>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</si>
  <si>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</si>
  <si>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</si>
  <si>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</si>
  <si>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</si>
  <si>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</si>
  <si>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</si>
  <si>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</si>
  <si>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</si>
  <si>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</si>
  <si>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</si>
  <si>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</si>
  <si>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</si>
  <si>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</si>
  <si>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</si>
  <si>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</si>
  <si>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</si>
  <si>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</si>
  <si>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</si>
  <si>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</si>
  <si>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</si>
  <si>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</si>
  <si>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</si>
  <si>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</si>
  <si>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</si>
  <si>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</si>
  <si>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</si>
  <si>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</si>
  <si>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</si>
  <si>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</si>
  <si>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</si>
  <si>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</si>
  <si>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</si>
  <si>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</si>
  <si>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</si>
  <si>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</si>
  <si>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</si>
  <si>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</si>
  <si>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</si>
  <si>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</si>
  <si>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</si>
  <si>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</si>
  <si>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</si>
  <si>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</si>
  <si>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</si>
  <si>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</si>
  <si>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</si>
  <si>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</si>
  <si>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</si>
  <si>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</si>
  <si>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</si>
  <si>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</si>
  <si>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</si>
  <si>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</si>
  <si>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</si>
  <si>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</si>
  <si>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</si>
  <si>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</si>
  <si>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</si>
  <si>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</si>
  <si>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</si>
  <si>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</si>
  <si>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</si>
  <si>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</si>
  <si>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</si>
  <si>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</si>
  <si>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</si>
  <si>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</si>
  <si>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</si>
  <si>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</si>
  <si>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</si>
  <si>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</si>
  <si>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</si>
  <si>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</si>
  <si>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</si>
  <si>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</si>
  <si>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</si>
  <si>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</si>
  <si>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</si>
  <si>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</si>
  <si>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</si>
  <si>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</si>
  <si>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</si>
  <si>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</si>
  <si>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</si>
  <si>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</si>
  <si>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</si>
  <si>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</si>
  <si>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</si>
  <si>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</si>
  <si>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</si>
  <si>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</si>
  <si>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</si>
  <si>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</si>
  <si>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</si>
  <si>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</si>
  <si>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</si>
  <si>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</si>
  <si>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</si>
  <si>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</si>
  <si>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</si>
  <si>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</si>
  <si>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</si>
  <si>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</si>
  <si>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</si>
  <si>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</si>
  <si>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</si>
  <si>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</si>
  <si>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</si>
  <si>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</si>
  <si>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</si>
  <si>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</si>
  <si>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</si>
  <si>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</si>
  <si>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</si>
  <si>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</si>
  <si>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</si>
  <si>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</si>
  <si>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</si>
  <si>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</si>
  <si>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</si>
  <si>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</si>
  <si>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</si>
  <si>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</si>
  <si>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</si>
  <si>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</si>
  <si>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</si>
  <si>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</si>
  <si>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</si>
  <si>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</si>
  <si>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</si>
  <si>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</si>
  <si>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</si>
  <si>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</si>
  <si>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</si>
  <si>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</si>
  <si>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</si>
  <si>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</si>
  <si>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</si>
  <si>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</si>
  <si>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</si>
  <si>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</si>
  <si>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</si>
  <si>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</si>
  <si>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</si>
  <si>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</si>
  <si>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</si>
  <si>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</si>
  <si>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</si>
  <si>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</si>
  <si>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</si>
  <si>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</si>
  <si>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</si>
  <si>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</si>
  <si>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</si>
  <si>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</si>
  <si>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</si>
  <si>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</si>
  <si>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</si>
  <si>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</si>
  <si>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</si>
  <si>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</si>
  <si>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</si>
  <si>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</si>
  <si>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</si>
  <si>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</si>
  <si>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</si>
  <si>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</si>
  <si>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</si>
  <si>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</si>
  <si>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</si>
  <si>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</si>
  <si>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</si>
  <si>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</si>
  <si>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</si>
  <si>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</si>
  <si>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</si>
  <si>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</si>
  <si>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</si>
  <si>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</si>
  <si>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</si>
  <si>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</si>
  <si>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</si>
  <si>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</si>
  <si>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</si>
  <si>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</si>
  <si>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</si>
  <si>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</si>
  <si>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</si>
  <si>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</si>
  <si>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</si>
  <si>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</si>
  <si>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</si>
  <si>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</si>
  <si>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</si>
  <si>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</si>
  <si>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</si>
  <si>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</si>
  <si>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</si>
  <si>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</si>
  <si>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</si>
  <si>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</si>
  <si>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</si>
  <si>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</si>
  <si>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</si>
  <si>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</si>
  <si>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</si>
  <si>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</si>
  <si>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</si>
  <si>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</si>
  <si>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</si>
  <si>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</si>
  <si>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</si>
  <si>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</si>
  <si>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</si>
  <si>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</si>
  <si>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</si>
  <si>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</si>
  <si>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</si>
  <si>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</si>
  <si>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</si>
  <si>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</si>
  <si>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</si>
  <si>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</si>
  <si>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</si>
  <si>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</si>
  <si>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</si>
  <si>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</si>
  <si>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</si>
  <si>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</si>
  <si>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</si>
  <si>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</si>
  <si>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</si>
  <si>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</si>
  <si>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</si>
  <si>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</si>
  <si>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</si>
  <si>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</si>
  <si>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</si>
  <si>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</si>
  <si>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</si>
  <si>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</si>
  <si>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</si>
  <si>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</si>
  <si>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</si>
  <si>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</si>
  <si>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</si>
  <si>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</si>
  <si>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</si>
  <si>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</si>
  <si>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</si>
  <si>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</si>
  <si>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</si>
  <si>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</si>
  <si>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</si>
  <si>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</si>
  <si>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</si>
  <si>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</si>
  <si>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</si>
  <si>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</si>
  <si>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</si>
  <si>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</si>
  <si>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</si>
  <si>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</si>
  <si>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</si>
  <si>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</si>
  <si>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</si>
  <si>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</si>
  <si>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</si>
  <si>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</si>
  <si>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</si>
  <si>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</si>
  <si>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</si>
  <si>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</si>
  <si>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</si>
  <si>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</si>
  <si>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</si>
  <si>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</si>
  <si>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</si>
  <si>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</si>
  <si>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</si>
  <si>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</si>
  <si>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</si>
  <si>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</si>
  <si>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</si>
  <si>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</si>
  <si>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</si>
  <si>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</si>
  <si>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</si>
  <si>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</si>
  <si>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</si>
  <si>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</si>
  <si>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</si>
  <si>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</si>
  <si>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</si>
  <si>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</si>
  <si>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</si>
  <si>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</si>
  <si>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</si>
  <si>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</si>
  <si>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</si>
  <si>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</si>
  <si>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</si>
  <si>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</si>
  <si>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</si>
  <si>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</si>
  <si>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</si>
  <si>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</si>
  <si>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</si>
  <si>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</si>
  <si>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</si>
  <si>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</si>
  <si>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</si>
  <si>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</si>
  <si>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</si>
  <si>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</si>
  <si>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</si>
  <si>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</si>
  <si>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</si>
  <si>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</si>
  <si>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</si>
  <si>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</si>
  <si>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</si>
  <si>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</si>
  <si>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</si>
  <si>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</si>
  <si>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</si>
  <si>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</si>
  <si>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</si>
  <si>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</si>
  <si>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</si>
  <si>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</si>
  <si>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</si>
  <si>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</si>
  <si>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</si>
  <si>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</si>
  <si>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</si>
  <si>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</si>
  <si>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</si>
  <si>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</si>
  <si>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</si>
  <si>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</si>
  <si>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</si>
  <si>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</si>
  <si>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</si>
  <si>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</si>
  <si>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</si>
  <si>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</si>
  <si>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</si>
  <si>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</si>
  <si>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</si>
  <si>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</si>
  <si>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</si>
  <si>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</si>
  <si>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</si>
  <si>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</si>
  <si>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</si>
  <si>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</si>
  <si>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</si>
  <si>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</si>
  <si>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</si>
  <si>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</si>
  <si>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</si>
  <si>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</si>
  <si>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</si>
  <si>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</si>
  <si>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</si>
  <si>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</si>
  <si>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</si>
  <si>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</si>
  <si>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</si>
  <si>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</si>
  <si>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</si>
  <si>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</si>
  <si>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</si>
  <si>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</si>
  <si>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</si>
  <si>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</si>
  <si>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</si>
  <si>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</si>
  <si>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</si>
  <si>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</si>
  <si>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</si>
  <si>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</si>
  <si>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</si>
  <si>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</si>
  <si>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</si>
  <si>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</si>
  <si>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</si>
  <si>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</si>
  <si>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</si>
  <si>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</si>
  <si>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</si>
  <si>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</si>
  <si>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</si>
  <si>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</si>
  <si>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</si>
  <si>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</si>
  <si>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</si>
  <si>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</si>
  <si>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</si>
  <si>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</si>
  <si>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</si>
  <si>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</si>
  <si>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</si>
  <si>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</si>
  <si>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</si>
  <si>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</si>
  <si>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</si>
  <si>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</si>
  <si>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</si>
  <si>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</si>
  <si>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</si>
  <si>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</si>
  <si>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</si>
  <si>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</si>
  <si>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</si>
  <si>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</si>
  <si>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</si>
  <si>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</si>
  <si>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</si>
  <si>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</si>
  <si>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</si>
  <si>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</si>
  <si>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</si>
  <si>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</si>
  <si>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</si>
  <si>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</si>
  <si>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</si>
  <si>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</si>
  <si>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</si>
  <si>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</si>
  <si>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</si>
  <si>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</si>
  <si>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</si>
  <si>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</si>
  <si>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</si>
  <si>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</si>
  <si>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</si>
  <si>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</si>
  <si>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</si>
  <si>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</si>
  <si>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</si>
  <si>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</si>
  <si>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</si>
  <si>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</si>
  <si>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</si>
  <si>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</si>
  <si>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</si>
  <si>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</si>
  <si>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</si>
  <si>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</si>
  <si>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</si>
  <si>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</si>
  <si>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</si>
  <si>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</si>
  <si>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</si>
  <si>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</si>
  <si>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</si>
  <si>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</si>
  <si>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</si>
  <si>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</si>
  <si>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</si>
  <si>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</si>
  <si>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</si>
  <si>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</si>
  <si>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</si>
  <si>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</si>
  <si>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</si>
  <si>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</si>
  <si>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</si>
  <si>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</si>
  <si>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</si>
  <si>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</si>
  <si>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</si>
  <si>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</si>
  <si>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</si>
  <si>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</si>
  <si>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</si>
  <si>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</si>
  <si>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</si>
  <si>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</si>
  <si>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</si>
  <si>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</si>
  <si>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</si>
  <si>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</si>
  <si>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</si>
  <si>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</si>
  <si>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</si>
  <si>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</si>
  <si>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</si>
  <si>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</si>
  <si>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</si>
  <si>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</si>
  <si>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</si>
  <si>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</si>
  <si>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</si>
  <si>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</si>
  <si>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</si>
  <si>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</si>
  <si>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</si>
  <si>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</si>
  <si>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</si>
  <si>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</si>
  <si>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</si>
  <si>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</si>
  <si>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</si>
  <si>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</si>
  <si>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</si>
  <si>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</si>
  <si>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</si>
  <si>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</si>
  <si>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</si>
  <si>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</si>
  <si>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</si>
  <si>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</si>
  <si>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</si>
  <si>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</si>
  <si>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</si>
  <si>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</si>
  <si>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</si>
  <si>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</si>
  <si>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</si>
  <si>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</si>
  <si>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</si>
  <si>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</si>
  <si>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</si>
  <si>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</si>
  <si>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</si>
  <si>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</si>
  <si>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</si>
  <si>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</si>
  <si>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</si>
  <si>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</si>
  <si>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</si>
  <si>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</si>
  <si>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</si>
  <si>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</si>
  <si>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</si>
  <si>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</si>
  <si>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</si>
  <si>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</si>
  <si>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</si>
  <si>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</si>
  <si>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</si>
  <si>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</si>
  <si>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</si>
  <si>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</si>
  <si>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</si>
  <si>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</si>
  <si>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</si>
  <si>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</si>
  <si>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</si>
  <si>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</si>
  <si>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</si>
  <si>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</si>
  <si>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</si>
  <si>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</si>
  <si>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</si>
  <si>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</si>
  <si>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</si>
  <si>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</si>
  <si>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</si>
  <si>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</si>
  <si>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</si>
  <si>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</si>
  <si>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</si>
  <si>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</si>
  <si>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</si>
  <si>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</si>
  <si>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</si>
  <si>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</si>
  <si>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</si>
  <si>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</si>
  <si>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</si>
  <si>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</si>
  <si>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</si>
  <si>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</si>
  <si>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</si>
  <si>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</si>
  <si>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</si>
  <si>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</si>
  <si>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</si>
  <si>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</si>
  <si>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</si>
  <si>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</si>
  <si>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</si>
  <si>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</si>
  <si>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</si>
  <si>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</si>
  <si>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</si>
  <si>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</si>
  <si>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</si>
  <si>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</si>
  <si>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</si>
  <si>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</si>
  <si>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</si>
  <si>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</si>
  <si>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</si>
  <si>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</si>
  <si>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</si>
  <si>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</si>
  <si>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</si>
  <si>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</si>
  <si>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</si>
  <si>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</si>
  <si>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</si>
  <si>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</si>
  <si>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</si>
  <si>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</si>
  <si>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</si>
  <si>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</si>
  <si>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</si>
  <si>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</si>
  <si>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</si>
  <si>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</si>
  <si>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</si>
  <si>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</si>
  <si>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</si>
  <si>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</si>
  <si>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</si>
  <si>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</si>
  <si>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</si>
  <si>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</si>
  <si>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</si>
  <si>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</si>
  <si>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</si>
  <si>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</si>
  <si>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</si>
  <si>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</si>
  <si>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</si>
  <si>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</si>
  <si>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</si>
  <si>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</si>
  <si>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</si>
  <si>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</si>
  <si>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</si>
  <si>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</si>
  <si>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</si>
  <si>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</si>
  <si>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</si>
  <si>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</si>
  <si>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</si>
  <si>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</si>
  <si>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</si>
  <si>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</si>
  <si>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</si>
  <si>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</si>
  <si>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</si>
  <si>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</si>
  <si>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</si>
  <si>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</si>
  <si>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</si>
  <si>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</si>
  <si>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</si>
  <si>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</si>
  <si>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</si>
  <si>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</si>
  <si>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</si>
  <si>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</si>
  <si>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</si>
  <si>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</si>
  <si>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</si>
  <si>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</si>
  <si>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</si>
  <si>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</si>
  <si>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</si>
  <si>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</si>
  <si>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</si>
  <si>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</si>
  <si>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</si>
  <si>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</si>
  <si>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</si>
  <si>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</si>
  <si>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</si>
  <si>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</si>
  <si>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</si>
  <si>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</si>
  <si>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</si>
  <si>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</si>
  <si>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</si>
  <si>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</si>
  <si>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</si>
  <si>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</si>
  <si>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</si>
  <si>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</si>
  <si>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</si>
  <si>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</si>
  <si>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</si>
  <si>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</si>
  <si>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</si>
  <si>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</si>
  <si>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</si>
  <si>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</si>
  <si>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</si>
  <si>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</si>
  <si>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</si>
  <si>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</si>
  <si>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</si>
  <si>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</si>
  <si>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</si>
  <si>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</si>
  <si>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</si>
  <si>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</si>
  <si>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</si>
  <si>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</si>
  <si>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</si>
  <si>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</si>
  <si>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</si>
  <si>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</si>
  <si>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</si>
  <si>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</si>
  <si>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</si>
  <si>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</si>
  <si>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</si>
  <si>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</si>
  <si>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</si>
  <si>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</si>
  <si>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</si>
  <si>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</si>
  <si>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</si>
  <si>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</si>
  <si>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</si>
  <si>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</si>
  <si>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</si>
  <si>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</si>
  <si>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</si>
  <si>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</si>
  <si>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</si>
  <si>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</si>
  <si>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</si>
  <si>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</si>
  <si>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</si>
  <si>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</si>
  <si>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</si>
  <si>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</si>
  <si>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</si>
  <si>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</si>
  <si>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</si>
  <si>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</si>
  <si>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</si>
  <si>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</si>
  <si>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</si>
  <si>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</si>
  <si>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</si>
  <si>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</si>
  <si>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</si>
  <si>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</si>
  <si>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</si>
  <si>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</si>
  <si>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</si>
  <si>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</si>
  <si>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</si>
  <si>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</si>
  <si>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</si>
  <si>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</si>
  <si>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</si>
  <si>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</si>
  <si>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</si>
  <si>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</si>
  <si>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</si>
  <si>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</si>
  <si>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</si>
  <si>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</si>
  <si>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</si>
  <si>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</si>
  <si>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</si>
  <si>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</si>
  <si>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</si>
  <si>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</si>
  <si>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</si>
  <si>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</si>
  <si>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</si>
  <si>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</si>
  <si>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</si>
  <si>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</si>
  <si>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</si>
  <si>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</si>
  <si>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</si>
  <si>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</si>
  <si>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</si>
  <si>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</si>
  <si>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</si>
  <si>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</si>
  <si>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</si>
  <si>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</si>
  <si>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</si>
  <si>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</si>
  <si>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</si>
  <si>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</si>
  <si>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</si>
  <si>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</si>
  <si>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</si>
  <si>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</si>
  <si>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</si>
  <si>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</si>
  <si>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</si>
  <si>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</si>
  <si>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</si>
  <si>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</si>
  <si>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</si>
  <si>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</si>
  <si>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</si>
  <si>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</si>
  <si>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</si>
  <si>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</si>
  <si>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</si>
  <si>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</si>
  <si>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</si>
  <si>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</si>
  <si>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</si>
  <si>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</si>
  <si>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</si>
  <si>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</si>
  <si>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</si>
  <si>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</si>
  <si>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</si>
  <si>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</si>
  <si>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</si>
  <si>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</si>
  <si>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</si>
  <si>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</si>
  <si>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</si>
  <si>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</si>
  <si>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</si>
  <si>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</si>
  <si>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</si>
  <si>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</si>
  <si>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</si>
  <si>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</si>
  <si>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</si>
  <si>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</si>
  <si>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</si>
  <si>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</si>
  <si>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</si>
  <si>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</si>
  <si>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</si>
  <si>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</si>
  <si>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</si>
  <si>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</si>
  <si>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</si>
  <si>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</si>
  <si>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</si>
  <si>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</si>
  <si>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</si>
  <si>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</si>
  <si>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</si>
  <si>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</si>
  <si>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</si>
  <si>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</si>
  <si>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</si>
  <si>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</si>
  <si>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</si>
  <si>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</si>
  <si>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</si>
  <si>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</si>
  <si>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</si>
  <si>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</si>
  <si>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</si>
  <si>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</si>
  <si>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</si>
  <si>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</si>
  <si>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</si>
  <si>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</si>
  <si>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</si>
  <si>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</si>
  <si>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</si>
  <si>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</si>
  <si>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</si>
  <si>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</si>
  <si>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</si>
  <si>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</si>
  <si>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</si>
  <si>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</si>
  <si>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</si>
  <si>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</si>
  <si>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</si>
  <si>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</si>
  <si>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</si>
  <si>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</si>
  <si>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</si>
  <si>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</si>
  <si>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</si>
  <si>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</si>
  <si>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</si>
  <si>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</si>
  <si>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</si>
  <si>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</si>
  <si>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</si>
  <si>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</si>
  <si>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</si>
  <si>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</si>
  <si>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</si>
  <si>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</si>
  <si>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</si>
  <si>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</si>
  <si>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</si>
  <si>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</si>
  <si>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</si>
  <si>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</si>
  <si>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</si>
  <si>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</si>
  <si>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</si>
  <si>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</si>
  <si>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</si>
  <si>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</si>
  <si>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</si>
  <si>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</si>
  <si>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</si>
  <si>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</si>
  <si>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</si>
  <si>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</si>
  <si>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</si>
  <si>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</si>
  <si>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</si>
  <si>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</si>
  <si>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</si>
  <si>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</si>
  <si>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</si>
  <si>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</si>
  <si>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</si>
  <si>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</si>
  <si>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</si>
  <si>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</si>
  <si>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</si>
  <si>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</si>
  <si>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</si>
  <si>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</si>
  <si>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</si>
  <si>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</si>
  <si>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</si>
  <si>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</si>
  <si>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</si>
  <si>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</si>
  <si>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</si>
  <si>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</si>
  <si>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</si>
  <si>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</si>
  <si>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</si>
  <si>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</si>
  <si>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</si>
  <si>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</si>
  <si>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</si>
  <si>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</si>
  <si>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</si>
  <si>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</si>
  <si>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</si>
  <si>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</si>
  <si>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</si>
  <si>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</si>
  <si>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</si>
  <si>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</si>
  <si>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</si>
  <si>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</si>
  <si>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</si>
  <si>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</si>
  <si>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</si>
  <si>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</si>
  <si>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</si>
  <si>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</si>
  <si>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</si>
  <si>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</si>
  <si>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</si>
  <si>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</si>
  <si>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</si>
  <si>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</si>
  <si>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</si>
  <si>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</si>
  <si>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</si>
  <si>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</si>
  <si>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</si>
  <si>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</si>
  <si>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</si>
  <si>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</si>
  <si>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</si>
  <si>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</si>
  <si>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</si>
  <si>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</si>
  <si>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</si>
  <si>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</si>
  <si>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</si>
  <si>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</si>
  <si>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</si>
  <si>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</si>
  <si>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</si>
  <si>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</si>
  <si>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</si>
  <si>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</si>
  <si>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</si>
  <si>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</si>
  <si>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</si>
  <si>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</si>
  <si>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</si>
  <si>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</si>
  <si>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</si>
  <si>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</si>
  <si>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</si>
  <si>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</si>
  <si>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</si>
  <si>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</si>
  <si>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</si>
  <si>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</si>
  <si>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</si>
  <si>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</si>
  <si>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</si>
  <si>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</si>
  <si>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</si>
  <si>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</si>
  <si>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</si>
  <si>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</si>
  <si>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</si>
  <si>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</si>
  <si>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</si>
  <si>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</si>
  <si>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</si>
  <si>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</si>
  <si>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</si>
  <si>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</si>
  <si>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</si>
  <si>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</si>
  <si>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</si>
  <si>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</si>
  <si>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</si>
  <si>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</si>
  <si>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</si>
  <si>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</si>
  <si>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</si>
  <si>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</si>
  <si>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</si>
  <si>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</si>
  <si>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</si>
  <si>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</si>
  <si>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</si>
  <si>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</si>
  <si>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</si>
  <si>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</si>
  <si>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</si>
  <si>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</si>
  <si>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</si>
  <si>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</si>
  <si>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</si>
  <si>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</si>
  <si>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</si>
  <si>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</si>
  <si>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</si>
  <si>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</si>
  <si>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</si>
  <si>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</si>
  <si>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</si>
  <si>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</si>
  <si>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</si>
  <si>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</si>
  <si>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</si>
  <si>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</si>
  <si>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</si>
  <si>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</si>
  <si>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</si>
  <si>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</si>
  <si>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</si>
  <si>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</si>
  <si>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</si>
  <si>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</si>
  <si>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</si>
  <si>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</si>
  <si>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</si>
  <si>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</si>
  <si>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</si>
  <si>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</si>
  <si>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</si>
  <si>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</si>
  <si>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</si>
  <si>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</si>
  <si>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</si>
  <si>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</si>
  <si>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</si>
  <si>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</si>
  <si>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</si>
  <si>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</si>
  <si>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</si>
  <si>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</si>
  <si>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</si>
  <si>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</si>
  <si>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</si>
  <si>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</si>
  <si>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</si>
  <si>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</si>
  <si>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</si>
  <si>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</si>
  <si>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</si>
  <si>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</si>
  <si>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</si>
  <si>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</si>
  <si>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</si>
  <si>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</si>
  <si>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</si>
  <si>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</si>
  <si>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</si>
  <si>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</si>
  <si>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</si>
  <si>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</si>
  <si>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</si>
  <si>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</si>
  <si>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</si>
  <si>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</si>
  <si>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</si>
  <si>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</si>
  <si>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</si>
  <si>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</si>
  <si>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</si>
  <si>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</si>
  <si>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</si>
  <si>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</si>
  <si>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</si>
  <si>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</si>
  <si>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</si>
  <si>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</si>
  <si>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</si>
  <si>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</si>
  <si>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</si>
  <si>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</si>
  <si>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</si>
  <si>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</si>
  <si>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</si>
  <si>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</si>
  <si>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</si>
  <si>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</si>
  <si>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</si>
  <si>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</si>
  <si>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</si>
  <si>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</si>
  <si>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</si>
  <si>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</si>
  <si>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</si>
  <si>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</si>
  <si>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</si>
  <si>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</si>
  <si>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</si>
  <si>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</si>
  <si>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</si>
  <si>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</si>
  <si>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</si>
  <si>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</si>
  <si>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</si>
  <si>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</si>
  <si>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</si>
  <si>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</si>
  <si>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</si>
  <si>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</si>
  <si>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</si>
  <si>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</si>
  <si>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</si>
  <si>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</si>
  <si>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</si>
  <si>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</si>
  <si>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</si>
  <si>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</si>
  <si>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</si>
  <si>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</si>
  <si>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</si>
  <si>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</si>
  <si>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</si>
  <si>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</si>
  <si>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</si>
  <si>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</si>
  <si>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</si>
  <si>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</si>
  <si>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</si>
  <si>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</si>
  <si>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</si>
  <si>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</si>
  <si>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</si>
  <si>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</si>
  <si>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</si>
  <si>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</si>
  <si>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</si>
  <si>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</si>
  <si>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</si>
  <si>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</si>
  <si>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</si>
  <si>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</si>
  <si>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</si>
  <si>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</si>
  <si>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</si>
  <si>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</si>
  <si>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</si>
  <si>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</si>
  <si>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</si>
  <si>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</si>
  <si>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</si>
  <si>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</si>
  <si>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</si>
  <si>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</si>
  <si>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</si>
  <si>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</si>
  <si>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</si>
  <si>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</si>
  <si>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</si>
  <si>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</si>
  <si>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</si>
  <si>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</si>
  <si>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</si>
  <si>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</si>
  <si>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</si>
  <si>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</si>
  <si>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</si>
  <si>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</si>
  <si>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</si>
  <si>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</si>
  <si>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</si>
  <si>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</si>
  <si>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</si>
  <si>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</si>
  <si>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</si>
  <si>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</si>
  <si>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</si>
  <si>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</si>
  <si>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</si>
  <si>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</si>
  <si>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</si>
  <si>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</si>
  <si>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</si>
  <si>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</si>
  <si>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</si>
  <si>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</si>
  <si>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</si>
  <si>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</si>
  <si>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</si>
  <si>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</si>
  <si>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</si>
  <si>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</si>
  <si>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</si>
  <si>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</si>
  <si>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</si>
  <si>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</si>
  <si>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</si>
  <si>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</si>
  <si>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</si>
  <si>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</si>
  <si>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</si>
  <si>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</si>
  <si>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</si>
  <si>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</si>
  <si>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</si>
  <si>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</si>
  <si>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</si>
  <si>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</si>
  <si>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</si>
  <si>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</si>
  <si>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</si>
  <si>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</si>
  <si>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</si>
  <si>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</si>
  <si>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</si>
  <si>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</si>
  <si>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</si>
  <si>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</si>
  <si>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</si>
  <si>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</si>
  <si>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</si>
  <si>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</si>
  <si>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</si>
  <si>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</si>
  <si>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</si>
  <si>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</si>
  <si>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</si>
  <si>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</si>
  <si>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</si>
  <si>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</si>
  <si>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</si>
  <si>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</si>
  <si>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</si>
  <si>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</si>
  <si>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</si>
  <si>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</si>
  <si>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</si>
  <si>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</si>
  <si>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</si>
  <si>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</si>
  <si>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</si>
  <si>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</si>
  <si>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</si>
  <si>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</si>
  <si>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</si>
  <si>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</si>
  <si>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</si>
  <si>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</si>
  <si>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</si>
  <si>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</si>
  <si>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</si>
  <si>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</si>
  <si>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</si>
  <si>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</si>
  <si>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</si>
  <si>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</si>
  <si>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</si>
  <si>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</si>
  <si>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</si>
  <si>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</si>
  <si>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</si>
  <si>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</si>
  <si>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</si>
  <si>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</si>
  <si>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</si>
  <si>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</si>
  <si>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</si>
  <si>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</si>
  <si>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</si>
  <si>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</si>
  <si>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</si>
  <si>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</si>
  <si>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</si>
  <si>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</si>
  <si>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</si>
  <si>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</si>
  <si>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</si>
  <si>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</si>
  <si>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</si>
  <si>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</si>
  <si>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</si>
  <si>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</si>
  <si>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</si>
  <si>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</si>
  <si>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</si>
  <si>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</si>
  <si>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</si>
  <si>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</si>
  <si>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</si>
  <si>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</si>
  <si>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</si>
  <si>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</si>
  <si>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</si>
  <si>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</si>
  <si>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</si>
  <si>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</si>
  <si>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</si>
  <si>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</si>
  <si>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</si>
  <si>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</si>
  <si>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</si>
  <si>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</si>
  <si>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</si>
  <si>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</si>
  <si>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</si>
  <si>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</si>
  <si>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</si>
  <si>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</si>
  <si>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</si>
  <si>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</si>
  <si>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</si>
  <si>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</si>
  <si>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</si>
  <si>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</si>
  <si>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</si>
  <si>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</si>
  <si>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</si>
  <si>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</si>
  <si>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</si>
  <si>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</si>
  <si>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</si>
  <si>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</si>
  <si>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</si>
  <si>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</si>
  <si>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</si>
  <si>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</si>
  <si>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</si>
  <si>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</si>
  <si>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</si>
  <si>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</si>
  <si>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</si>
  <si>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</si>
  <si>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</si>
  <si>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</si>
  <si>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</si>
  <si>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</si>
  <si>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</si>
  <si>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</si>
  <si>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</si>
  <si>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</si>
  <si>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</si>
  <si>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</si>
  <si>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</si>
  <si>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</si>
  <si>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</si>
  <si>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</si>
  <si>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</si>
  <si>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</si>
  <si>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</si>
  <si>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</si>
  <si>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</si>
  <si>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</si>
  <si>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</si>
  <si>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</si>
  <si>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</si>
  <si>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</si>
  <si>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</si>
  <si>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</si>
  <si>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</si>
  <si>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</si>
  <si>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</si>
  <si>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</si>
  <si>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</si>
  <si>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</si>
  <si>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</si>
  <si>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</si>
  <si>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</si>
  <si>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</si>
  <si>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</si>
  <si>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</si>
  <si>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</si>
  <si>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</si>
  <si>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</si>
  <si>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</si>
  <si>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</si>
  <si>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</si>
  <si>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</si>
  <si>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</si>
  <si>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</si>
  <si>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</si>
  <si>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</si>
  <si>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</si>
  <si>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</si>
  <si>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</si>
  <si>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</si>
  <si>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</si>
  <si>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</si>
  <si>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</si>
  <si>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</si>
  <si>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</si>
  <si>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</si>
  <si>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</si>
  <si>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</si>
  <si>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</si>
  <si>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</si>
  <si>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</si>
  <si>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</si>
  <si>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</si>
  <si>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</si>
  <si>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</si>
  <si>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</si>
  <si>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</si>
  <si>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</si>
  <si>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</si>
  <si>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</si>
  <si>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</si>
  <si>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</si>
  <si>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</si>
  <si>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</si>
  <si>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</si>
  <si>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</si>
  <si>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</si>
  <si>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</si>
  <si>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</si>
  <si>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</si>
  <si>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</si>
  <si>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</si>
  <si>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</si>
  <si>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</si>
  <si>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</si>
  <si>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</si>
  <si>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</si>
  <si>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</si>
  <si>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</si>
  <si>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</si>
  <si>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</si>
  <si>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</si>
  <si>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</si>
  <si>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</si>
  <si>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</si>
  <si>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</si>
  <si>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</si>
  <si>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</si>
  <si>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</si>
  <si>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</si>
  <si>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</si>
  <si>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</si>
  <si>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</si>
  <si>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</si>
  <si>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</si>
  <si>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</si>
  <si>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</si>
  <si>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</si>
  <si>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</si>
  <si>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</si>
  <si>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</si>
  <si>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</si>
  <si>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</si>
  <si>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</si>
  <si>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</si>
  <si>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</si>
  <si>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</si>
  <si>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</si>
  <si>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</si>
  <si>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</si>
  <si>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</si>
  <si>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</si>
  <si>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</si>
  <si>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</si>
  <si>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</si>
  <si>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</si>
  <si>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</si>
  <si>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</si>
  <si>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</si>
  <si>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</si>
  <si>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</si>
  <si>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</si>
  <si>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</si>
  <si>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</si>
  <si>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</si>
  <si>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</si>
  <si>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</si>
  <si>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</si>
  <si>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</si>
  <si>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</si>
  <si>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</si>
  <si>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</si>
  <si>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</si>
  <si>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</si>
  <si>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</si>
  <si>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</si>
  <si>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</si>
  <si>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</si>
  <si>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</si>
  <si>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</si>
  <si>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</si>
  <si>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</si>
  <si>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</si>
  <si>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</si>
  <si>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</si>
  <si>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</si>
  <si>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</si>
  <si>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</si>
  <si>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</si>
  <si>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</si>
  <si>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</si>
  <si>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</si>
  <si>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</si>
  <si>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</si>
  <si>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</si>
  <si>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</si>
  <si>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</si>
  <si>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</si>
  <si>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</si>
  <si>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</si>
  <si>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</si>
  <si>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</si>
  <si>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</si>
  <si>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</si>
  <si>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</si>
  <si>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</si>
  <si>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</si>
  <si>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</si>
  <si>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</si>
  <si>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</si>
  <si>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</si>
  <si>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</si>
  <si>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</si>
  <si>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</si>
  <si>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</si>
  <si>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</si>
  <si>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</si>
  <si>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</si>
  <si>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</si>
  <si>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</si>
  <si>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</si>
  <si>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</si>
  <si>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</si>
  <si>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</si>
  <si>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</si>
  <si>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</si>
  <si>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</si>
  <si>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</si>
  <si>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</si>
  <si>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</si>
  <si>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</si>
  <si>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</si>
  <si>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</si>
  <si>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</si>
  <si>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</si>
  <si>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</si>
  <si>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</si>
  <si>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</si>
  <si>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</si>
  <si>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</si>
  <si>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</si>
  <si>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</si>
  <si>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</si>
  <si>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</si>
  <si>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</si>
  <si>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</si>
  <si>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</si>
  <si>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</si>
  <si>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</si>
  <si>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</si>
  <si>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</si>
  <si>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</si>
  <si>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</si>
  <si>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</si>
  <si>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</si>
  <si>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</si>
  <si>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</si>
  <si>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</si>
  <si>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</si>
  <si>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</si>
  <si>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</si>
  <si>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</si>
  <si>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</si>
  <si>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</si>
  <si>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</si>
  <si>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</si>
  <si>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</si>
  <si>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</si>
  <si>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</si>
  <si>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</si>
  <si>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</si>
  <si>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</si>
  <si>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</si>
  <si>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</si>
  <si>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</si>
  <si>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</si>
  <si>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</si>
  <si>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</si>
  <si>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</si>
  <si>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</si>
  <si>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</si>
  <si>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</si>
  <si>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</si>
  <si>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</si>
  <si>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</si>
  <si>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</si>
  <si>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</si>
  <si>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</si>
  <si>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</si>
  <si>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</si>
  <si>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</si>
  <si>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</si>
  <si>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</si>
  <si>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</si>
  <si>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</si>
  <si>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</si>
  <si>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</si>
  <si>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</si>
  <si>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</si>
  <si>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</si>
  <si>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</si>
  <si>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</si>
  <si>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</si>
  <si>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</si>
  <si>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</si>
  <si>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</si>
  <si>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</si>
  <si>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</si>
  <si>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</si>
  <si>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</si>
  <si>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</si>
  <si>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</si>
  <si>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</si>
  <si>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</si>
  <si>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</si>
  <si>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</si>
  <si>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</si>
  <si>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</si>
  <si>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</si>
  <si>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</si>
  <si>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</si>
  <si>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</si>
  <si>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</si>
  <si>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</si>
  <si>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</si>
  <si>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</si>
  <si>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</si>
  <si>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</si>
  <si>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</si>
  <si>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</si>
  <si>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</si>
  <si>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</si>
  <si>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</si>
  <si>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</si>
  <si>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</si>
  <si>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</si>
  <si>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</si>
  <si>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</si>
  <si>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</si>
  <si>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</si>
  <si>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</si>
  <si>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</si>
  <si>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</si>
  <si>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</si>
  <si>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</si>
  <si>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</si>
  <si>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</si>
  <si>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</si>
  <si>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</si>
  <si>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</si>
  <si>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</si>
  <si>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</si>
  <si>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</si>
  <si>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</si>
  <si>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</si>
  <si>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</si>
  <si>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</si>
  <si>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</si>
  <si>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</si>
  <si>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</si>
  <si>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</si>
  <si>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</si>
  <si>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</si>
  <si>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</si>
  <si>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</si>
  <si>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</si>
  <si>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</si>
  <si>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</si>
  <si>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</si>
  <si>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</si>
  <si>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</si>
  <si>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</si>
  <si>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</si>
  <si>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</si>
  <si>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</si>
  <si>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</si>
  <si>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</si>
  <si>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</si>
  <si>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</si>
  <si>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</si>
  <si>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</si>
  <si>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</si>
  <si>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</si>
  <si>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</si>
  <si>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</si>
  <si>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</si>
  <si>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</si>
  <si>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</si>
  <si>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</si>
  <si>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</si>
  <si>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</si>
  <si>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</si>
  <si>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</si>
  <si>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</si>
  <si>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</si>
  <si>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</si>
  <si>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</si>
  <si>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</si>
  <si>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</si>
  <si>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</si>
  <si>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</si>
  <si>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</si>
  <si>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</si>
  <si>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</si>
  <si>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</si>
  <si>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</si>
  <si>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</si>
  <si>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</si>
  <si>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</si>
  <si>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</si>
  <si>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</si>
  <si>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</si>
  <si>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</si>
  <si>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</si>
  <si>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</si>
  <si>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</si>
  <si>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</si>
  <si>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</si>
  <si>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</si>
  <si>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</si>
  <si>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</si>
  <si>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</si>
  <si>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</si>
  <si>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</si>
  <si>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</si>
  <si>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</si>
  <si>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</si>
  <si>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</si>
  <si>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</si>
  <si>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</si>
  <si>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</si>
  <si>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</si>
  <si>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</si>
  <si>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</si>
  <si>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</si>
  <si>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</si>
  <si>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</si>
  <si>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</si>
  <si>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</si>
  <si>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</si>
  <si>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</si>
  <si>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</si>
  <si>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</si>
  <si>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</si>
  <si>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</si>
  <si>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</si>
  <si>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</si>
  <si>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</si>
  <si>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</si>
  <si>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</si>
  <si>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</si>
  <si>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</si>
  <si>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</si>
  <si>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</si>
  <si>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</si>
  <si>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</si>
  <si>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</si>
  <si>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</si>
  <si>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</si>
  <si>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</si>
  <si>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</si>
  <si>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</si>
  <si>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</si>
  <si>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</si>
  <si>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</si>
  <si>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</si>
  <si>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</si>
  <si>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</si>
  <si>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</si>
  <si>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</si>
  <si>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</si>
  <si>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</si>
  <si>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</si>
  <si>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</si>
  <si>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</si>
  <si>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</si>
  <si>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</si>
  <si>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</si>
  <si>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</si>
  <si>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</si>
  <si>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</si>
  <si>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</si>
  <si>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</si>
  <si>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</si>
  <si>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</si>
  <si>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</si>
  <si>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</si>
  <si>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</si>
  <si>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</si>
  <si>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</si>
  <si>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</si>
  <si>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</si>
  <si>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</si>
  <si>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</si>
  <si>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</si>
  <si>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</si>
  <si>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</si>
  <si>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</si>
  <si>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</si>
  <si>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</si>
  <si>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</si>
  <si>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</si>
  <si>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</si>
  <si>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</si>
  <si>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</si>
  <si>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</si>
  <si>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</si>
  <si>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</si>
  <si>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</si>
  <si>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</si>
  <si>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</si>
  <si>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</si>
  <si>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</si>
  <si>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</si>
  <si>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</si>
  <si>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</si>
  <si>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</si>
  <si>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</si>
  <si>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</si>
  <si>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</si>
  <si>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</si>
  <si>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</si>
  <si>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</si>
  <si>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</si>
  <si>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</si>
  <si>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</si>
  <si>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</si>
  <si>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</si>
  <si>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</si>
  <si>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</si>
  <si>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</si>
  <si>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</si>
  <si>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</si>
  <si>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</si>
  <si>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</si>
  <si>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</si>
  <si>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</si>
  <si>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</si>
  <si>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</si>
  <si>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</si>
  <si>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</si>
  <si>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</si>
  <si>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</si>
  <si>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</si>
  <si>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</si>
  <si>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</si>
  <si>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</si>
  <si>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</si>
  <si>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</si>
  <si>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</si>
  <si>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</si>
  <si>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</si>
  <si>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</si>
  <si>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</si>
  <si>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</si>
  <si>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</si>
  <si>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</si>
  <si>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</si>
  <si>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</si>
  <si>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</si>
  <si>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</si>
  <si>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</si>
  <si>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</si>
  <si>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</si>
  <si>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</si>
  <si>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</si>
  <si>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</si>
  <si>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</si>
  <si>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</si>
  <si>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</si>
  <si>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</si>
  <si>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</si>
  <si>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</si>
  <si>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</si>
  <si>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</si>
  <si>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</si>
  <si>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</si>
  <si>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</si>
  <si>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</si>
  <si>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</si>
  <si>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</si>
  <si>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</si>
  <si>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</si>
  <si>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</si>
  <si>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</si>
  <si>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</si>
  <si>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</si>
  <si>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</si>
  <si>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</si>
  <si>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</si>
  <si>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</si>
  <si>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</si>
  <si>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</si>
  <si>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</si>
  <si>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</si>
  <si>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</si>
  <si>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</si>
  <si>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</si>
  <si>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</si>
  <si>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</si>
  <si>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</si>
  <si>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</si>
  <si>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</si>
  <si>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</si>
  <si>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</si>
  <si>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</si>
  <si>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</si>
  <si>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</si>
  <si>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</si>
  <si>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</si>
  <si>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</si>
  <si>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</si>
  <si>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</si>
  <si>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</si>
  <si>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</si>
  <si>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</si>
  <si>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</si>
  <si>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</si>
  <si>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</si>
  <si>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</si>
  <si>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</si>
  <si>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</si>
  <si>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</si>
  <si>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</si>
  <si>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</si>
  <si>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</si>
  <si>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</si>
  <si>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</si>
  <si>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</si>
  <si>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</si>
  <si>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</si>
  <si>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</si>
  <si>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</si>
  <si>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</si>
  <si>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</si>
  <si>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</si>
  <si>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</si>
  <si>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</si>
  <si>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</si>
  <si>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</si>
  <si>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</si>
  <si>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</si>
  <si>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</si>
  <si>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</si>
  <si>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</si>
  <si>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</si>
  <si>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</si>
  <si>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</si>
  <si>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</si>
  <si>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</si>
  <si>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</si>
  <si>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</si>
  <si>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</si>
  <si>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</si>
  <si>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</si>
  <si>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</si>
  <si>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</si>
  <si>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</si>
  <si>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</si>
  <si>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</si>
  <si>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</si>
  <si>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</si>
  <si>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</si>
  <si>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</si>
  <si>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</si>
  <si>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</si>
  <si>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</si>
  <si>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</si>
  <si>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</si>
  <si>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</si>
  <si>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</si>
  <si>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</si>
  <si>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</si>
  <si>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</si>
  <si>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</si>
  <si>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</si>
  <si>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</si>
  <si>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</si>
  <si>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</si>
  <si>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</si>
  <si>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</si>
  <si>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</si>
  <si>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</si>
  <si>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</si>
  <si>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</si>
  <si>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</si>
  <si>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</si>
  <si>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</si>
  <si>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</si>
  <si>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</si>
  <si>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</si>
  <si>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</si>
  <si>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</si>
  <si>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</si>
  <si>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</si>
  <si>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</si>
  <si>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</si>
  <si>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</si>
  <si>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</si>
  <si>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</si>
  <si>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</si>
  <si>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</si>
  <si>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</si>
  <si>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</si>
  <si>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</si>
  <si>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</si>
  <si>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</si>
  <si>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</si>
  <si>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</si>
  <si>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</si>
  <si>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</si>
  <si>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</si>
  <si>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</si>
  <si>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</si>
  <si>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</si>
  <si>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</si>
  <si>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</si>
  <si>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</si>
  <si>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</si>
  <si>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</si>
  <si>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</si>
  <si>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</si>
  <si>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</si>
  <si>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</si>
  <si>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</si>
  <si>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</si>
  <si>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</si>
  <si>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</si>
  <si>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</si>
  <si>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</si>
  <si>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</si>
  <si>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</si>
  <si>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</si>
  <si>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</si>
  <si>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</si>
  <si>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</si>
  <si>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</si>
  <si>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</si>
  <si>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</si>
  <si>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</si>
  <si>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</si>
  <si>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</si>
  <si>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</si>
  <si>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</si>
  <si>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</si>
  <si>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</si>
  <si>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</si>
  <si>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</si>
  <si>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</si>
  <si>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</si>
  <si>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</si>
  <si>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</si>
  <si>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</si>
  <si>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</si>
  <si>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</si>
  <si>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</si>
  <si>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</si>
  <si>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</si>
  <si>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</si>
  <si>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</si>
  <si>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</si>
  <si>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</si>
  <si>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</si>
  <si>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</si>
  <si>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</si>
  <si>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</si>
  <si>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</si>
  <si>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</si>
  <si>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</si>
  <si>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</si>
  <si>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</si>
  <si>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</si>
  <si>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</si>
  <si>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</si>
  <si>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</si>
  <si>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</si>
  <si>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</si>
  <si>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</si>
  <si>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</si>
  <si>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</si>
  <si>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</si>
  <si>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</si>
  <si>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</si>
  <si>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</si>
  <si>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</si>
  <si>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</si>
  <si>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</si>
  <si>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</si>
  <si>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</si>
  <si>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</si>
  <si>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</si>
  <si>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</si>
  <si>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</si>
  <si>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</si>
  <si>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</si>
  <si>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</si>
  <si>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</si>
  <si>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</si>
  <si>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</si>
  <si>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</si>
  <si>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</si>
  <si>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</si>
  <si>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</si>
  <si>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</si>
  <si>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</si>
  <si>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</si>
  <si>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</si>
  <si>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</si>
  <si>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</si>
  <si>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</si>
  <si>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</si>
  <si>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</si>
  <si>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</si>
  <si>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</si>
  <si>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</si>
  <si>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</si>
  <si>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</si>
  <si>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</si>
  <si>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</si>
  <si>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</si>
  <si>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</si>
  <si>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</si>
  <si>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</si>
  <si>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</si>
  <si>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</si>
  <si>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</si>
  <si>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</si>
  <si>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</si>
  <si>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</si>
  <si>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</si>
  <si>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</si>
  <si>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</si>
  <si>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</si>
  <si>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</si>
  <si>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</si>
  <si>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</si>
  <si>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</si>
  <si>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</si>
  <si>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</si>
  <si>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</si>
  <si>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</si>
  <si>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</si>
  <si>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</si>
  <si>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</si>
  <si>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</si>
  <si>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</si>
  <si>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</si>
  <si>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</si>
  <si>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</si>
  <si>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</si>
  <si>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</si>
  <si>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</si>
  <si>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</si>
  <si>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</si>
  <si>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</si>
  <si>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</si>
  <si>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</si>
  <si>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</si>
  <si>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</si>
  <si>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</si>
  <si>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</si>
  <si>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</si>
  <si>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</si>
  <si>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</si>
  <si>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</si>
  <si>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</si>
  <si>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</si>
  <si>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</si>
  <si>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</si>
  <si>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</si>
  <si>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</si>
  <si>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</si>
  <si>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</si>
  <si>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</si>
  <si>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</si>
  <si>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</si>
  <si>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</si>
  <si>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</si>
  <si>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</si>
  <si>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</si>
  <si>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</si>
  <si>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</si>
  <si>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</si>
  <si>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</si>
  <si>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</si>
  <si>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</si>
  <si>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</si>
  <si>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</si>
  <si>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</si>
  <si>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</si>
  <si>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</si>
  <si>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</si>
  <si>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</si>
  <si>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</si>
  <si>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</si>
  <si>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</si>
  <si>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</si>
  <si>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</si>
  <si>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</si>
  <si>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</si>
  <si>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</si>
  <si>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</si>
  <si>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</si>
  <si>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</si>
  <si>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</si>
  <si>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</si>
  <si>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</si>
  <si>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</si>
  <si>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</si>
  <si>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</si>
  <si>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</si>
  <si>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</si>
  <si>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</si>
  <si>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</si>
  <si>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</si>
  <si>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</si>
  <si>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</si>
  <si>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</si>
  <si>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</si>
  <si>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</si>
  <si>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</si>
  <si>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</si>
  <si>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</si>
  <si>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</si>
  <si>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</si>
  <si>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</si>
  <si>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</si>
  <si>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</si>
  <si>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</si>
  <si>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</si>
  <si>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</si>
  <si>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</si>
  <si>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</si>
  <si>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</si>
  <si>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</si>
  <si>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</si>
  <si>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</si>
  <si>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</si>
  <si>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</si>
  <si>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</si>
  <si>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</si>
  <si>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</si>
  <si>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</si>
  <si>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</si>
  <si>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</si>
  <si>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</si>
  <si>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</si>
  <si>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</si>
  <si>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</si>
  <si>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</si>
  <si>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</si>
  <si>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</si>
  <si>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</si>
  <si>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</si>
  <si>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</si>
  <si>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</si>
  <si>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</si>
  <si>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</si>
  <si>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</si>
  <si>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</si>
  <si>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</si>
  <si>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</si>
  <si>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</si>
  <si>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</si>
  <si>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</si>
  <si>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</si>
  <si>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</si>
  <si>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</si>
  <si>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</si>
  <si>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</si>
  <si>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</si>
  <si>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</si>
  <si>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</si>
  <si>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</si>
  <si>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</si>
  <si>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</si>
  <si>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</si>
  <si>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</si>
  <si>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</si>
  <si>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</si>
  <si>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</si>
  <si>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</si>
  <si>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</si>
  <si>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</si>
  <si>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</si>
  <si>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</si>
  <si>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</si>
  <si>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</si>
  <si>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</si>
  <si>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</si>
  <si>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</si>
  <si>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</si>
  <si>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</si>
  <si>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</si>
  <si>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</si>
  <si>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</si>
  <si>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</si>
  <si>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</si>
  <si>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</si>
  <si>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</si>
  <si>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</si>
  <si>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</si>
  <si>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</si>
  <si>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</si>
  <si>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</si>
  <si>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</si>
  <si>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</si>
  <si>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</si>
  <si>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</si>
  <si>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</si>
  <si>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</si>
  <si>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</si>
  <si>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</si>
  <si>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</si>
  <si>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</si>
  <si>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</si>
  <si>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</si>
  <si>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</si>
  <si>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</si>
  <si>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</si>
  <si>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</si>
  <si>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</si>
  <si>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</si>
  <si>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</si>
  <si>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</si>
  <si>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</si>
  <si>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</si>
  <si>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</si>
  <si>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</si>
  <si>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</si>
  <si>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</si>
  <si>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</si>
  <si>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</si>
  <si>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</si>
  <si>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</si>
  <si>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</si>
  <si>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</si>
  <si>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</si>
  <si>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</si>
  <si>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</si>
  <si>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</si>
  <si>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</si>
  <si>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</si>
  <si>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</si>
  <si>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</si>
  <si>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</si>
  <si>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</si>
  <si>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</si>
  <si>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</si>
  <si>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</si>
  <si>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</si>
  <si>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</si>
  <si>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</si>
  <si>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</si>
  <si>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</si>
  <si>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</si>
  <si>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</si>
  <si>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</si>
  <si>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</si>
  <si>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</si>
  <si>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</si>
  <si>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</si>
  <si>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</si>
  <si>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</si>
  <si>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</si>
  <si>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</si>
  <si>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</si>
  <si>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</si>
  <si>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</si>
  <si>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</si>
  <si>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</si>
  <si>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</si>
  <si>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</si>
  <si>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</si>
  <si>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</si>
  <si>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</si>
  <si>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</si>
  <si>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</si>
  <si>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</si>
  <si>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</si>
  <si>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</si>
  <si>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</si>
  <si>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</si>
  <si>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</si>
  <si>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</si>
  <si>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</si>
  <si>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</si>
  <si>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</si>
  <si>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</si>
  <si>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</si>
  <si>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</si>
  <si>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</si>
  <si>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</si>
  <si>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</si>
  <si>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</si>
  <si>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</si>
  <si>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</si>
  <si>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</si>
  <si>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</si>
  <si>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</si>
  <si>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</si>
  <si>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</si>
  <si>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</si>
  <si>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</si>
  <si>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</si>
  <si>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</si>
  <si>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</si>
  <si>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</si>
  <si>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</si>
  <si>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</si>
  <si>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</si>
  <si>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</si>
  <si>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</si>
  <si>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</si>
  <si>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</si>
  <si>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</si>
  <si>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</si>
  <si>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</si>
  <si>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</si>
  <si>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</si>
  <si>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</si>
  <si>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</si>
  <si>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</si>
  <si>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</si>
  <si>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</si>
  <si>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</si>
  <si>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</si>
  <si>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</si>
  <si>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</si>
  <si>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</si>
  <si>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</si>
  <si>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</si>
  <si>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</si>
  <si>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</si>
  <si>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</si>
  <si>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</si>
  <si>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</si>
  <si>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</si>
  <si>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</si>
  <si>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</si>
  <si>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</si>
  <si>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</si>
  <si>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</si>
  <si>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</si>
  <si>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</si>
  <si>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</si>
  <si>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</si>
  <si>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</si>
  <si>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</si>
  <si>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</si>
  <si>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</si>
  <si>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</si>
  <si>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</si>
  <si>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</si>
  <si>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</si>
  <si>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</si>
  <si>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</si>
  <si>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</si>
  <si>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</si>
  <si>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</si>
  <si>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</si>
  <si>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</si>
  <si>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</si>
  <si>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</si>
  <si>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</si>
  <si>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</si>
  <si>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</si>
  <si>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</si>
  <si>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</si>
  <si>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</si>
  <si>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</si>
  <si>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</si>
  <si>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</si>
  <si>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</si>
  <si>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</si>
  <si>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</si>
  <si>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</si>
  <si>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</si>
  <si>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</si>
  <si>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</si>
  <si>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</si>
  <si>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</si>
  <si>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</si>
  <si>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</si>
  <si>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</si>
  <si>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</si>
  <si>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</si>
  <si>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</si>
  <si>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</si>
  <si>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</si>
  <si>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</si>
  <si>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</si>
  <si>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</si>
  <si>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</si>
  <si>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</si>
  <si>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</si>
  <si>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</si>
  <si>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</si>
  <si>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</si>
  <si>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</si>
  <si>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</si>
  <si>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</si>
  <si>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</si>
  <si>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</si>
  <si>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</si>
  <si>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</si>
  <si>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</si>
  <si>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</si>
  <si>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</si>
  <si>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</si>
  <si>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</si>
  <si>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</si>
  <si>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</si>
  <si>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</si>
  <si>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</si>
  <si>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</si>
  <si>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</si>
  <si>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</si>
  <si>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</si>
  <si>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</si>
  <si>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</si>
  <si>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</si>
  <si>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</si>
  <si>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</si>
  <si>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</si>
  <si>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</si>
  <si>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</si>
  <si>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</si>
  <si>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</si>
  <si>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</si>
  <si>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</si>
  <si>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</si>
  <si>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</si>
  <si>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</si>
  <si>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</si>
  <si>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</si>
  <si>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</si>
  <si>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</si>
  <si>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</si>
  <si>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</si>
  <si>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</si>
  <si>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</si>
  <si>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</si>
  <si>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</si>
  <si>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</si>
  <si>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</si>
  <si>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</si>
  <si>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</si>
  <si>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</si>
  <si>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</si>
  <si>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</si>
  <si>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</si>
  <si>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</si>
  <si>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</si>
  <si>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</si>
  <si>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</si>
  <si>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</si>
  <si>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</si>
  <si>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</si>
  <si>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</si>
  <si>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</si>
  <si>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</si>
  <si>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</si>
  <si>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</si>
  <si>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</si>
  <si>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</si>
  <si>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</si>
  <si>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</si>
  <si>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</si>
  <si>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</si>
  <si>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</si>
  <si>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</si>
  <si>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</si>
  <si>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</si>
  <si>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</si>
  <si>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</si>
  <si>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</si>
  <si>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</si>
  <si>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</si>
  <si>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</si>
  <si>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</si>
  <si>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</si>
  <si>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</si>
  <si>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</si>
  <si>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</si>
  <si>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</si>
  <si>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</si>
  <si>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</si>
  <si>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</si>
  <si>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</si>
  <si>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</si>
  <si>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</si>
  <si>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</si>
  <si>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</si>
  <si>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</si>
  <si>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</si>
  <si>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</si>
  <si>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</si>
  <si>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</si>
  <si>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</si>
  <si>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</si>
  <si>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</si>
  <si>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</si>
  <si>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</si>
  <si>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</si>
  <si>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</si>
  <si>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</si>
  <si>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</si>
  <si>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</si>
  <si>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</si>
  <si>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</si>
  <si>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</si>
  <si>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</si>
  <si>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</si>
  <si>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</si>
  <si>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</si>
  <si>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</si>
  <si>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</si>
  <si>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</si>
  <si>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</si>
  <si>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</si>
  <si>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</si>
  <si>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</si>
  <si>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</si>
  <si>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</si>
  <si>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</si>
  <si>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</si>
  <si>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</si>
  <si>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</si>
  <si>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</si>
  <si>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</si>
  <si>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</si>
  <si>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</si>
  <si>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</si>
  <si>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</si>
  <si>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</si>
  <si>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</si>
  <si>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</si>
  <si>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</si>
  <si>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</si>
  <si>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</si>
  <si>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</si>
  <si>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</si>
  <si>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</si>
  <si>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</si>
  <si>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</si>
  <si>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</si>
  <si>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</si>
  <si>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</si>
  <si>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</si>
  <si>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</si>
  <si>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</si>
  <si>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</si>
  <si>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</si>
  <si>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</si>
  <si>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</si>
  <si>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</si>
  <si>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</si>
  <si>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</si>
  <si>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</si>
  <si>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</si>
  <si>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</si>
  <si>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</si>
  <si>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</si>
  <si>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</si>
  <si>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</si>
  <si>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</si>
  <si>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</si>
  <si>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</si>
  <si>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</si>
  <si>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</si>
  <si>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</si>
  <si>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</si>
  <si>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</si>
  <si>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</si>
  <si>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</si>
  <si>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</si>
  <si>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</si>
  <si>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</si>
  <si>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</si>
  <si>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</si>
  <si>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</si>
  <si>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</si>
  <si>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</si>
  <si>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</si>
  <si>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</si>
  <si>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</si>
  <si>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</si>
  <si>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</si>
  <si>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</si>
  <si>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</si>
  <si>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</si>
  <si>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</si>
  <si>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</si>
  <si>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</si>
  <si>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</si>
  <si>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</si>
  <si>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</si>
  <si>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</si>
  <si>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</si>
  <si>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</si>
  <si>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</si>
  <si>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</si>
  <si>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</si>
  <si>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</si>
  <si>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</si>
  <si>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</si>
  <si>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</si>
  <si>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</si>
  <si>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</si>
  <si>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</si>
  <si>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</si>
  <si>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</si>
  <si>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</si>
  <si>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</si>
  <si>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</si>
  <si>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</si>
  <si>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</si>
  <si>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</si>
  <si>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</si>
  <si>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</si>
  <si>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</si>
  <si>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</si>
  <si>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</si>
  <si>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</si>
  <si>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</si>
  <si>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</si>
  <si>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</si>
  <si>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</si>
  <si>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</si>
  <si>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</si>
  <si>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</si>
  <si>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</si>
  <si>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</si>
  <si>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VLSI Solution Oy</t>
  </si>
  <si>
    <t>FI08803668</t>
  </si>
  <si>
    <t>Hermiankatu 8 G, FI-33720 Tampere, Finland</t>
  </si>
  <si>
    <t>Jori Simpanen</t>
  </si>
  <si>
    <t>prod@vlsi.fi</t>
  </si>
  <si>
    <t xml:space="preserve"> +358 50 462 3200</t>
  </si>
  <si>
    <t>Teppo Karema</t>
  </si>
  <si>
    <t>CEO</t>
  </si>
  <si>
    <t>sales@vlsi.fi</t>
  </si>
  <si>
    <t>FAB_1: "Smelters that are in supply chain are not located in high-risk countries, some of these smelters source 3TG from covered countries.
All smelters in our supply chain are RMAP conformant".</t>
  </si>
  <si>
    <t>FAB_1: "Smelters that are in supply chain are not located in high-risk countries nor the covered countries. Some of these smelters source 3TG from covered countries.
All smelters in the supply chain are listed in the RMI website and are RMAP conformant."</t>
  </si>
  <si>
    <t>http://www.vlsi.fi/fileadmin/quality/Conflict_Minerals_Elimination_Statement_2018.pdf</t>
  </si>
  <si>
    <t>FAB_2 = No, FAB_1 = Yes "Smelters that are in supply chain are not located in high-risk countries nor the covered countries. Some of these smelters source 3TG from covered countries.
All smelters in the supply chain are listed in the RMI website and are RMAP conformant."</t>
  </si>
  <si>
    <t>FAB_1, FAB_2</t>
  </si>
  <si>
    <t>FAB_1</t>
  </si>
  <si>
    <t>FAB_2</t>
  </si>
  <si>
    <t>Assy_D</t>
  </si>
  <si>
    <t>Undisclosed mine, Recycled or scrap.</t>
  </si>
  <si>
    <t>Mine located in Sweden. Recycled or scrap</t>
  </si>
  <si>
    <t xml:space="preserve">http://www.responsiblemineralsinitiative.org/tin-conformant-smelters/                                                                                                                            Conflict-Free Smelter Audit Review Committee (ARC) reviewed.
MSC is compliant with the RMI Program Supply Chain Transparency Smelter Audit Protocol. </t>
  </si>
  <si>
    <t>owened by Malaysia Smelting Corporation Berhad</t>
  </si>
  <si>
    <t>Assy_D: "Yes,Compliant with the RMI Program Supply Chain  Smelter"</t>
  </si>
  <si>
    <t>BANGAKA TIN</t>
  </si>
  <si>
    <t>Assy_E: "Solder BALL_Redsun"</t>
  </si>
  <si>
    <t>PT TAMBANG TIMAH</t>
  </si>
  <si>
    <t>Sub-Smelters in Indonesia</t>
  </si>
  <si>
    <t>Level 1 countries i.e. Indonesia</t>
  </si>
  <si>
    <t>The Bronzewing Gold Mine</t>
  </si>
  <si>
    <t>Assy_E: "Wire_LT"</t>
  </si>
  <si>
    <t>Borden Gold Mine</t>
  </si>
  <si>
    <t>Canada</t>
  </si>
  <si>
    <t>Asse_E:"Conflict Free Smelter(Wire_MKE)"</t>
  </si>
  <si>
    <t>Jinchiling Gold Mine</t>
  </si>
  <si>
    <t>Assy_E: "Substrate_FAS"</t>
  </si>
  <si>
    <t>RMAP Conformant</t>
  </si>
  <si>
    <t>RCOI confirmed as per RMI</t>
  </si>
  <si>
    <t>Assy_E: "Solder BALL_Senju"</t>
  </si>
  <si>
    <t>recycled</t>
  </si>
  <si>
    <t>CFS validated</t>
  </si>
  <si>
    <t>Various mines + recycled + scrap</t>
  </si>
  <si>
    <t>Various mines from Philippines, Thailand, China, Laos + recycled + scrap</t>
  </si>
  <si>
    <t>Cadia</t>
  </si>
  <si>
    <t>Australia
recycled</t>
  </si>
  <si>
    <t>It already pass audit.</t>
  </si>
  <si>
    <t>Vale</t>
  </si>
  <si>
    <t>Brazil</t>
  </si>
  <si>
    <t>Mining, recycled and scrap sources</t>
  </si>
  <si>
    <t>Huckleberry</t>
  </si>
  <si>
    <t>Canada
recycled</t>
  </si>
  <si>
    <t>Cadia Hill</t>
  </si>
  <si>
    <t>Hishikari Mine</t>
  </si>
  <si>
    <t>Japan
recycled</t>
  </si>
  <si>
    <t>CFS Compliant Smelter</t>
  </si>
  <si>
    <t>None Required - RMI  certified conflict free</t>
  </si>
  <si>
    <t>Recycled scrap material</t>
  </si>
  <si>
    <t xml:space="preserve">Recycled </t>
  </si>
  <si>
    <t>Inner Mongolia</t>
  </si>
  <si>
    <t>Gejiu &amp; Yunnan China</t>
  </si>
  <si>
    <t>China</t>
  </si>
  <si>
    <t>continue monitoring for CFSI compliance</t>
  </si>
  <si>
    <t>Rahman Hydraulic Tin Sdn. Bhd.</t>
  </si>
  <si>
    <t>Minercoa Tabboca</t>
  </si>
  <si>
    <t xml:space="preserve">Sao Paulo Brazil </t>
  </si>
  <si>
    <t>San Rafael, Puno - Peru</t>
  </si>
  <si>
    <t>Puno - Peru</t>
  </si>
  <si>
    <t>Recycled</t>
  </si>
  <si>
    <t>Blok Mapur-Cit, Blok Bemban Utara, Blok Kepuh Utara</t>
  </si>
  <si>
    <t>Kab. Bangka, Indonesia/ Kab. Bangka Tengah, Indonesia</t>
  </si>
  <si>
    <t>Tin Mine in Indonesia(No Name of Tin Mine)</t>
  </si>
  <si>
    <t>Indonesia</t>
  </si>
  <si>
    <t xml:space="preserve">Kundur, Riau Islands, Indonesia </t>
  </si>
  <si>
    <t xml:space="preserve">Indonesia </t>
  </si>
  <si>
    <t>Mentok, Bangka, Beiltung Islands, Indonesia</t>
  </si>
  <si>
    <t>scrap</t>
  </si>
  <si>
    <t>Thailand</t>
  </si>
  <si>
    <t>Private Mines in the Ariquemes Rondonia region of Brazil</t>
  </si>
  <si>
    <t>Assy_F</t>
  </si>
  <si>
    <t>Assy_F: "Tanaka purchase gold metal with ONLY the good delivary brand, which London Bullion Market Association (LBMA) approved as, from our supplier.
Tanaka Kikinzoku Kogyo K.K is certified by LBMA as Responsible Gold Refiner.
Tanaka is listed in "Current Good Delivery List" on LBMA Web Site."</t>
  </si>
  <si>
    <t>Assy_F: "www.unitedpmr.com"</t>
  </si>
  <si>
    <t>Assy_F: http://www.conflictfreesourcing.org/media/docs/GeijuNonFerrousMetalProcessingCoLtd_conflictmineralspolicy.pdf</t>
  </si>
  <si>
    <t>Assy_F:  https://www.minsur.com</t>
  </si>
  <si>
    <t>FAB_1 = FAB_2 = Yes,   Assy_D = Assy_E = Assy_F = Assy_G = No</t>
  </si>
  <si>
    <t>Boddington Gold Mine</t>
  </si>
  <si>
    <t>Australia</t>
  </si>
  <si>
    <t>Assy_D: "Smelter MSC  is using raw materials originated from DRC or adjoining countries under iTSCi program. MSC  is already validated as RMI certified smelter. (SmelterID:CID001105)".      Assy_E: "MSC(CID001105) and Thaisarco(CID001898) sources tin from the DRC or an adjoining country. However, both of them are CFS compliant smelter. At the date of issue, all of smelters used are certified as conflict-free by RMI."      Assy_F: "MSC(CID001105) and Thaisarco(CID001898)".     Assy_G: "The smelter Malaysia Smelting Corporation Berhad (MSC, CID001105 ) is CFSP compliant. "</t>
  </si>
  <si>
    <t>Assy_D = No "Smelter MSC  is using raw materials originated from DRC or adjoining countries under iTSCi program. MSC  is already validated as RMI certified smelter. (SmelterID:CID001105)". Assy_E = Yes "MSC(CID001105) and Thaisarco(CID001898) sources tin from the DRC or an adjoining country. However, both of them are CFS compliant smelter. At the date of issue, all of smelters used are certified as conflict-free by RMI."     Assy_F = Yes "MSC(CID001105) and Thaisarco(CID001898)"     Assy_G = No "The smelter Malaysia Smelting Corporation Berhad (MSC, CID001105 ) is CFSP compliant. "</t>
  </si>
  <si>
    <t>FAB_1 = Yes with the SEC,  FAB_2 = No,    Assy_D = Assy_E = Assy_F = Assy_G = No.</t>
  </si>
  <si>
    <t>Assy_F,  Assy_G: "Pure Tin/Sn Plating/Jau Janq"</t>
  </si>
  <si>
    <t>Assy_F:  http://www.mmc.co.jp/corporate/en/</t>
  </si>
  <si>
    <t>Assy_F:  http://metallicresources.com/</t>
  </si>
  <si>
    <t>Assy_F: "djzxy.cnmc.com.cn"</t>
  </si>
  <si>
    <t>Assy_G:  "4N/Glod Wire/MK"</t>
  </si>
  <si>
    <t>FAB_1 = FAB_2 = No,   Assy_D = Assy_E = Assy_F = Assy_G = Yes</t>
  </si>
  <si>
    <t>FAB_1 = Yes, FAB_2 = No,   Assy_D = Assy_E = Assy_F = Assy_G = No</t>
  </si>
</sst>
</file>

<file path=xl/styles.xml><?xml version="1.0" encoding="utf-8"?>
<styleSheet xmlns="http://schemas.openxmlformats.org/spreadsheetml/2006/main">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6">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2" fillId="2" borderId="0" applyNumberFormat="0" applyBorder="0" applyAlignment="0" applyProtection="0"/>
    <xf numFmtId="0" fontId="52" fillId="3" borderId="0" applyNumberFormat="0" applyBorder="0" applyAlignment="0" applyProtection="0"/>
    <xf numFmtId="0" fontId="52" fillId="4" borderId="0" applyNumberFormat="0" applyBorder="0" applyAlignment="0" applyProtection="0"/>
    <xf numFmtId="0" fontId="52" fillId="5" borderId="0" applyNumberFormat="0" applyBorder="0" applyAlignment="0" applyProtection="0"/>
    <xf numFmtId="0" fontId="52" fillId="6" borderId="0" applyNumberFormat="0" applyBorder="0" applyAlignment="0" applyProtection="0"/>
    <xf numFmtId="0" fontId="52" fillId="7" borderId="0" applyNumberFormat="0" applyBorder="0" applyAlignment="0" applyProtection="0"/>
    <xf numFmtId="0" fontId="52" fillId="8" borderId="0" applyNumberFormat="0" applyBorder="0" applyAlignment="0" applyProtection="0"/>
    <xf numFmtId="0" fontId="52" fillId="9" borderId="0" applyNumberFormat="0" applyBorder="0" applyAlignment="0" applyProtection="0"/>
    <xf numFmtId="0" fontId="52" fillId="10" borderId="0" applyNumberFormat="0" applyBorder="0" applyAlignment="0" applyProtection="0"/>
    <xf numFmtId="0" fontId="52" fillId="11" borderId="0" applyNumberFormat="0" applyBorder="0" applyAlignment="0" applyProtection="0"/>
    <xf numFmtId="0" fontId="52" fillId="12" borderId="0" applyNumberFormat="0" applyBorder="0" applyAlignment="0" applyProtection="0"/>
    <xf numFmtId="0" fontId="52" fillId="13" borderId="0" applyNumberFormat="0" applyBorder="0" applyAlignment="0" applyProtection="0"/>
    <xf numFmtId="0" fontId="53" fillId="14" borderId="0" applyNumberFormat="0" applyBorder="0" applyAlignment="0" applyProtection="0"/>
    <xf numFmtId="0" fontId="53" fillId="15" borderId="0" applyNumberFormat="0" applyBorder="0" applyAlignment="0" applyProtection="0"/>
    <xf numFmtId="0" fontId="53" fillId="16" borderId="0" applyNumberFormat="0" applyBorder="0" applyAlignment="0" applyProtection="0"/>
    <xf numFmtId="0" fontId="53" fillId="17" borderId="0" applyNumberFormat="0" applyBorder="0" applyAlignment="0" applyProtection="0"/>
    <xf numFmtId="0" fontId="53" fillId="18" borderId="0" applyNumberFormat="0" applyBorder="0" applyAlignment="0" applyProtection="0"/>
    <xf numFmtId="0" fontId="53" fillId="19" borderId="0" applyNumberFormat="0" applyBorder="0" applyAlignment="0" applyProtection="0"/>
    <xf numFmtId="0" fontId="53" fillId="20" borderId="0" applyNumberFormat="0" applyBorder="0" applyAlignment="0" applyProtection="0"/>
    <xf numFmtId="0" fontId="53" fillId="21" borderId="0" applyNumberFormat="0" applyBorder="0" applyAlignment="0" applyProtection="0"/>
    <xf numFmtId="0" fontId="53" fillId="22" borderId="0" applyNumberFormat="0" applyBorder="0" applyAlignment="0" applyProtection="0"/>
    <xf numFmtId="0" fontId="53" fillId="23" borderId="0" applyNumberFormat="0" applyBorder="0" applyAlignment="0" applyProtection="0"/>
    <xf numFmtId="0" fontId="53" fillId="24" borderId="0" applyNumberFormat="0" applyBorder="0" applyAlignment="0" applyProtection="0"/>
    <xf numFmtId="0" fontId="53" fillId="25" borderId="0" applyNumberFormat="0" applyBorder="0" applyAlignment="0" applyProtection="0"/>
    <xf numFmtId="0" fontId="54" fillId="26" borderId="0" applyNumberFormat="0" applyBorder="0" applyAlignment="0" applyProtection="0"/>
    <xf numFmtId="0" fontId="55" fillId="26" borderId="0" applyNumberFormat="0" applyBorder="0" applyAlignment="0" applyProtection="0"/>
    <xf numFmtId="0" fontId="56" fillId="27" borderId="1" applyNumberFormat="0" applyAlignment="0" applyProtection="0"/>
    <xf numFmtId="0" fontId="57"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87" fillId="0" borderId="0"/>
    <xf numFmtId="0" fontId="58" fillId="0" borderId="0" applyNumberFormat="0" applyFill="0" applyBorder="0" applyAlignment="0" applyProtection="0"/>
    <xf numFmtId="0" fontId="59" fillId="29" borderId="0" applyNumberFormat="0" applyBorder="0" applyAlignment="0" applyProtection="0"/>
    <xf numFmtId="0" fontId="60" fillId="0" borderId="3" applyNumberFormat="0" applyFill="0" applyAlignment="0" applyProtection="0"/>
    <xf numFmtId="0" fontId="61" fillId="0" borderId="4" applyNumberFormat="0" applyFill="0" applyAlignment="0" applyProtection="0"/>
    <xf numFmtId="0" fontId="62" fillId="0" borderId="5" applyNumberFormat="0" applyFill="0" applyAlignment="0" applyProtection="0"/>
    <xf numFmtId="0" fontId="62"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applyAlignment="0" applyProtection="0"/>
    <xf numFmtId="0" fontId="64" fillId="0" borderId="0" applyNumberFormat="0" applyFill="0" applyBorder="0" applyAlignment="0" applyProtection="0"/>
    <xf numFmtId="0" fontId="63" fillId="0" borderId="0" applyNumberFormat="0" applyFill="0" applyBorder="0">
      <protection locked="0"/>
    </xf>
    <xf numFmtId="0" fontId="63" fillId="0" borderId="0" applyNumberFormat="0" applyFill="0" applyBorder="0">
      <protection locked="0"/>
    </xf>
    <xf numFmtId="0" fontId="65" fillId="0" borderId="0" applyNumberFormat="0" applyFill="0" applyBorder="0" applyAlignment="0" applyProtection="0"/>
    <xf numFmtId="0" fontId="8" fillId="0" borderId="0" applyNumberFormat="0" applyFill="0" applyBorder="0">
      <protection locked="0"/>
    </xf>
    <xf numFmtId="0" fontId="63" fillId="0" borderId="0" applyNumberFormat="0" applyFill="0" applyBorder="0">
      <protection locked="0"/>
    </xf>
    <xf numFmtId="0" fontId="66" fillId="30" borderId="1" applyNumberFormat="0" applyAlignment="0" applyProtection="0"/>
    <xf numFmtId="0" fontId="67" fillId="0" borderId="6" applyNumberFormat="0" applyFill="0" applyAlignment="0" applyProtection="0"/>
    <xf numFmtId="0" fontId="68" fillId="31" borderId="0" applyNumberFormat="0" applyBorder="0" applyAlignment="0" applyProtection="0"/>
    <xf numFmtId="164" fontId="2" fillId="0" borderId="0"/>
    <xf numFmtId="0" fontId="87" fillId="0" borderId="0"/>
    <xf numFmtId="0" fontId="87" fillId="0" borderId="0"/>
    <xf numFmtId="164" fontId="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2" fillId="0" borderId="0"/>
    <xf numFmtId="0" fontId="2" fillId="0" borderId="0"/>
    <xf numFmtId="164" fontId="2" fillId="0" borderId="0"/>
    <xf numFmtId="0" fontId="7" fillId="0" borderId="0"/>
    <xf numFmtId="164" fontId="87" fillId="0" borderId="0"/>
    <xf numFmtId="0" fontId="52" fillId="0" borderId="0"/>
    <xf numFmtId="0" fontId="52" fillId="0" borderId="0"/>
    <xf numFmtId="164" fontId="7" fillId="0" borderId="0"/>
    <xf numFmtId="0" fontId="52" fillId="0" borderId="0"/>
    <xf numFmtId="0" fontId="7" fillId="0" borderId="0"/>
    <xf numFmtId="0" fontId="52" fillId="0" borderId="0"/>
    <xf numFmtId="0" fontId="69" fillId="0" borderId="0">
      <alignment vertical="center"/>
    </xf>
    <xf numFmtId="164" fontId="2" fillId="0" borderId="0"/>
    <xf numFmtId="0" fontId="70" fillId="0" borderId="0"/>
    <xf numFmtId="0" fontId="52" fillId="0" borderId="0"/>
    <xf numFmtId="0" fontId="87" fillId="0" borderId="0"/>
    <xf numFmtId="0" fontId="70" fillId="0" borderId="0"/>
    <xf numFmtId="0" fontId="52" fillId="0" borderId="0"/>
    <xf numFmtId="0" fontId="52" fillId="0" borderId="0"/>
    <xf numFmtId="0" fontId="52" fillId="0" borderId="0"/>
    <xf numFmtId="0" fontId="52" fillId="0" borderId="0"/>
    <xf numFmtId="0" fontId="52" fillId="0" borderId="0"/>
    <xf numFmtId="0" fontId="87" fillId="0" borderId="0"/>
    <xf numFmtId="0" fontId="52" fillId="0" borderId="0"/>
    <xf numFmtId="0" fontId="87"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70" fillId="0" borderId="0"/>
    <xf numFmtId="0" fontId="70" fillId="0" borderId="0"/>
    <xf numFmtId="0" fontId="52"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52" fillId="0" borderId="0"/>
    <xf numFmtId="0" fontId="52" fillId="0" borderId="0"/>
    <xf numFmtId="164" fontId="2" fillId="0" borderId="0"/>
    <xf numFmtId="164" fontId="2" fillId="0" borderId="0"/>
    <xf numFmtId="0" fontId="71" fillId="0" borderId="0"/>
    <xf numFmtId="0" fontId="87" fillId="0" borderId="0"/>
    <xf numFmtId="0" fontId="10" fillId="0" borderId="0"/>
    <xf numFmtId="0" fontId="52" fillId="32" borderId="7" applyNumberFormat="0" applyFont="0" applyAlignment="0" applyProtection="0"/>
    <xf numFmtId="0" fontId="72" fillId="27" borderId="8" applyNumberFormat="0" applyAlignment="0" applyProtection="0"/>
    <xf numFmtId="9" fontId="10" fillId="0" borderId="0" applyFont="0" applyFill="0" applyBorder="0" applyAlignment="0" applyProtection="0"/>
    <xf numFmtId="0" fontId="87"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 fillId="0" borderId="0"/>
    <xf numFmtId="0" fontId="73" fillId="0" borderId="0" applyNumberFormat="0" applyFill="0" applyBorder="0" applyAlignment="0" applyProtection="0"/>
    <xf numFmtId="0" fontId="74" fillId="0" borderId="9" applyNumberFormat="0" applyFill="0" applyAlignment="0" applyProtection="0"/>
    <xf numFmtId="0" fontId="75" fillId="0" borderId="0" applyNumberFormat="0" applyFill="0" applyBorder="0" applyAlignment="0" applyProtection="0"/>
    <xf numFmtId="164" fontId="10" fillId="0" borderId="0"/>
    <xf numFmtId="0" fontId="87" fillId="0" borderId="0"/>
    <xf numFmtId="0" fontId="87" fillId="0" borderId="0"/>
    <xf numFmtId="0" fontId="87" fillId="0" borderId="0"/>
    <xf numFmtId="164" fontId="87" fillId="0" borderId="0"/>
    <xf numFmtId="0" fontId="1" fillId="0" borderId="0"/>
  </cellStyleXfs>
  <cellXfs count="467">
    <xf numFmtId="0" fontId="0" fillId="0" borderId="0" xfId="0"/>
    <xf numFmtId="0" fontId="15" fillId="33" borderId="10" xfId="0" applyFont="1" applyFill="1" applyBorder="1" applyAlignment="1" applyProtection="1">
      <alignment horizontal="center" vertical="center"/>
    </xf>
    <xf numFmtId="0" fontId="23"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3" fillId="33" borderId="18" xfId="570" applyFont="1" applyFill="1" applyBorder="1" applyAlignment="1">
      <alignment vertical="top" wrapText="1"/>
    </xf>
    <xf numFmtId="0" fontId="9" fillId="33" borderId="0" xfId="0" applyFont="1" applyFill="1" applyBorder="1" applyAlignment="1"/>
    <xf numFmtId="164" fontId="23"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5" fillId="33" borderId="19" xfId="570" applyFont="1" applyFill="1" applyBorder="1" applyAlignment="1">
      <alignment horizontal="center" vertical="center" wrapText="1"/>
    </xf>
    <xf numFmtId="0" fontId="35"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28" fillId="33" borderId="0" xfId="0" applyFont="1" applyFill="1" applyBorder="1" applyAlignment="1" applyProtection="1">
      <alignment horizontal="right" vertical="center"/>
    </xf>
    <xf numFmtId="0" fontId="29"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29"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87" fillId="0" borderId="0" xfId="589"/>
    <xf numFmtId="0" fontId="20" fillId="0" borderId="0" xfId="487" applyFont="1" applyFill="1" applyAlignment="1" applyProtection="1">
      <alignment horizontal="center"/>
      <protection hidden="1"/>
    </xf>
    <xf numFmtId="0" fontId="20"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4"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28"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0"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1"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7"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7" fillId="0" borderId="15" xfId="0" applyFont="1" applyFill="1" applyBorder="1" applyAlignment="1" applyProtection="1">
      <alignment wrapText="1"/>
    </xf>
    <xf numFmtId="0" fontId="30" fillId="0" borderId="0" xfId="0" applyFont="1" applyFill="1" applyBorder="1" applyAlignment="1" applyProtection="1">
      <alignment horizontal="right" wrapText="1"/>
    </xf>
    <xf numFmtId="0" fontId="0" fillId="34" borderId="19" xfId="0" applyFill="1" applyBorder="1"/>
    <xf numFmtId="0" fontId="32" fillId="33" borderId="14" xfId="0" applyFont="1" applyFill="1" applyBorder="1" applyAlignment="1" applyProtection="1">
      <alignment horizontal="center" vertical="center" wrapText="1"/>
      <protection hidden="1"/>
    </xf>
    <xf numFmtId="0" fontId="37"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38" fillId="33" borderId="33" xfId="487" applyFont="1" applyFill="1" applyBorder="1" applyAlignment="1" applyProtection="1">
      <alignment horizontal="left" vertical="center"/>
      <protection hidden="1"/>
    </xf>
    <xf numFmtId="0" fontId="39" fillId="33" borderId="0" xfId="487" applyFont="1" applyFill="1" applyAlignment="1" applyProtection="1">
      <alignment vertical="center"/>
    </xf>
    <xf numFmtId="0" fontId="39" fillId="33" borderId="0" xfId="487" applyFont="1" applyFill="1" applyBorder="1" applyAlignment="1" applyProtection="1">
      <alignment horizontal="center" vertical="center"/>
      <protection hidden="1"/>
    </xf>
    <xf numFmtId="0" fontId="40" fillId="0" borderId="27" xfId="487" applyFont="1" applyFill="1" applyBorder="1" applyAlignment="1" applyProtection="1">
      <alignment horizontal="center"/>
      <protection hidden="1"/>
    </xf>
    <xf numFmtId="0" fontId="42" fillId="33" borderId="38" xfId="0" applyFont="1" applyFill="1" applyBorder="1" applyAlignment="1" applyProtection="1">
      <alignment horizontal="center" vertical="center" wrapText="1"/>
      <protection hidden="1"/>
    </xf>
    <xf numFmtId="0" fontId="42"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4"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49"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6" fillId="0" borderId="0" xfId="0" applyFont="1" applyProtection="1">
      <protection hidden="1"/>
    </xf>
    <xf numFmtId="2" fontId="23" fillId="33" borderId="11" xfId="570" applyNumberFormat="1" applyFont="1" applyFill="1" applyBorder="1" applyAlignment="1">
      <alignment horizontal="center" vertical="top" wrapText="1"/>
    </xf>
    <xf numFmtId="0" fontId="23" fillId="33" borderId="18" xfId="570" applyFont="1" applyFill="1" applyBorder="1" applyAlignment="1">
      <alignment horizontal="center" vertical="top" wrapText="1"/>
    </xf>
    <xf numFmtId="0" fontId="47"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6" fillId="0" borderId="0" xfId="0" applyFont="1" applyAlignment="1"/>
    <xf numFmtId="0" fontId="0" fillId="36" borderId="0" xfId="0" applyFill="1" applyProtection="1">
      <protection hidden="1"/>
    </xf>
    <xf numFmtId="0" fontId="23" fillId="0" borderId="19" xfId="0" applyFont="1" applyBorder="1" applyAlignment="1">
      <alignment vertical="top" wrapText="1"/>
    </xf>
    <xf numFmtId="166" fontId="23" fillId="33" borderId="11" xfId="570" applyNumberFormat="1" applyFont="1" applyFill="1" applyBorder="1" applyAlignment="1">
      <alignment horizontal="center" vertical="top" wrapText="1"/>
    </xf>
    <xf numFmtId="1" fontId="37" fillId="0" borderId="0" xfId="0" applyNumberFormat="1" applyFont="1" applyFill="1" applyAlignment="1" applyProtection="1">
      <alignment horizontal="center" vertical="center" wrapText="1"/>
      <protection hidden="1"/>
    </xf>
    <xf numFmtId="0" fontId="36" fillId="0" borderId="0" xfId="0" applyFont="1" applyFill="1" applyAlignment="1" applyProtection="1">
      <alignment horizontal="center" vertical="center" wrapText="1"/>
      <protection hidden="1"/>
    </xf>
    <xf numFmtId="0" fontId="0" fillId="0" borderId="45" xfId="0" applyFill="1" applyBorder="1"/>
    <xf numFmtId="0" fontId="76" fillId="11" borderId="0" xfId="0" applyFont="1" applyFill="1" applyProtection="1">
      <protection hidden="1"/>
    </xf>
    <xf numFmtId="0" fontId="0" fillId="0" borderId="0" xfId="0" applyFont="1" applyFill="1" applyAlignment="1">
      <alignment vertical="top"/>
    </xf>
    <xf numFmtId="0" fontId="50"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3" fillId="33" borderId="19" xfId="570" applyNumberFormat="1" applyFont="1" applyFill="1" applyBorder="1" applyAlignment="1">
      <alignment horizontal="center" vertical="top" wrapText="1"/>
    </xf>
    <xf numFmtId="164" fontId="23" fillId="33" borderId="19" xfId="570" applyNumberFormat="1" applyFont="1" applyFill="1" applyBorder="1" applyAlignment="1">
      <alignment horizontal="center" vertical="top" wrapText="1"/>
    </xf>
    <xf numFmtId="0" fontId="77" fillId="36" borderId="19" xfId="0" applyFont="1" applyFill="1" applyBorder="1" applyAlignment="1" applyProtection="1">
      <alignment horizontal="left" vertical="center" wrapText="1"/>
      <protection hidden="1"/>
    </xf>
    <xf numFmtId="0" fontId="23" fillId="33" borderId="18" xfId="570" applyFont="1" applyFill="1" applyBorder="1" applyAlignment="1">
      <alignment vertical="center" wrapText="1"/>
    </xf>
    <xf numFmtId="0" fontId="23" fillId="33" borderId="48" xfId="570" applyFont="1" applyFill="1" applyBorder="1" applyAlignment="1">
      <alignment vertical="top" wrapText="1"/>
    </xf>
    <xf numFmtId="0" fontId="23" fillId="33" borderId="49" xfId="570" applyFont="1" applyFill="1" applyBorder="1" applyAlignment="1">
      <alignment vertical="top" wrapText="1"/>
    </xf>
    <xf numFmtId="0" fontId="6" fillId="0" borderId="11" xfId="0" applyFont="1" applyFill="1" applyBorder="1" applyAlignment="1" applyProtection="1">
      <alignment wrapText="1"/>
    </xf>
    <xf numFmtId="0" fontId="23"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3" fillId="33" borderId="19" xfId="570" applyFont="1" applyFill="1" applyBorder="1" applyAlignment="1">
      <alignment vertical="top" wrapText="1"/>
    </xf>
    <xf numFmtId="0" fontId="44" fillId="33" borderId="50" xfId="0" applyFont="1" applyFill="1" applyBorder="1" applyAlignment="1" applyProtection="1">
      <alignment horizontal="center" vertical="center" wrapText="1"/>
      <protection hidden="1"/>
    </xf>
    <xf numFmtId="0" fontId="44" fillId="0" borderId="51" xfId="0" applyFont="1" applyBorder="1" applyAlignment="1" applyProtection="1">
      <alignment horizontal="center" vertical="center" wrapText="1"/>
      <protection hidden="1"/>
    </xf>
    <xf numFmtId="0" fontId="33" fillId="0" borderId="52" xfId="0" applyFont="1" applyBorder="1" applyAlignment="1" applyProtection="1">
      <alignment vertical="center" wrapText="1"/>
      <protection hidden="1"/>
    </xf>
    <xf numFmtId="0" fontId="50" fillId="0" borderId="0" xfId="0" applyFont="1" applyFill="1" applyAlignment="1">
      <alignment horizontal="left" vertical="top" wrapText="1"/>
    </xf>
    <xf numFmtId="164" fontId="0" fillId="33" borderId="13" xfId="0" applyNumberFormat="1" applyFont="1" applyFill="1" applyBorder="1" applyAlignment="1">
      <alignment vertical="top" wrapText="1"/>
    </xf>
    <xf numFmtId="164" fontId="0" fillId="33" borderId="0" xfId="0" applyNumberFormat="1" applyFont="1" applyFill="1" applyBorder="1" applyAlignment="1"/>
    <xf numFmtId="164" fontId="9" fillId="33" borderId="0" xfId="0" applyNumberFormat="1" applyFont="1" applyFill="1" applyBorder="1"/>
    <xf numFmtId="164" fontId="14" fillId="33" borderId="0" xfId="0" applyNumberFormat="1" applyFont="1" applyFill="1" applyBorder="1" applyAlignment="1">
      <alignment horizontal="center" vertical="center" wrapText="1"/>
    </xf>
    <xf numFmtId="164" fontId="11" fillId="33" borderId="0" xfId="0" applyNumberFormat="1" applyFont="1" applyFill="1" applyBorder="1" applyAlignment="1">
      <alignment horizontal="center" vertical="center"/>
    </xf>
    <xf numFmtId="164" fontId="0" fillId="33" borderId="0" xfId="0" applyNumberFormat="1" applyFont="1" applyFill="1" applyBorder="1"/>
    <xf numFmtId="164" fontId="25" fillId="33" borderId="20" xfId="570" applyNumberFormat="1" applyFont="1" applyFill="1" applyBorder="1" applyAlignment="1">
      <alignment horizontal="center" vertical="center" wrapText="1"/>
    </xf>
    <xf numFmtId="164" fontId="0" fillId="0" borderId="0" xfId="0" applyNumberFormat="1" applyFont="1" applyFill="1" applyBorder="1"/>
    <xf numFmtId="164"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1"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3"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6"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66" fontId="23"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78"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0" fillId="0" borderId="0" xfId="0" applyFont="1" applyFill="1" applyAlignment="1" applyProtection="1">
      <alignment vertical="top" wrapText="1"/>
      <protection hidden="1"/>
    </xf>
    <xf numFmtId="0" fontId="48" fillId="0" borderId="0" xfId="0" applyFont="1" applyFill="1" applyAlignment="1">
      <alignment vertical="top" wrapText="1"/>
    </xf>
    <xf numFmtId="49" fontId="0" fillId="0" borderId="0" xfId="0" applyNumberFormat="1" applyFont="1" applyFill="1" applyBorder="1" applyAlignment="1" applyProtection="1"/>
    <xf numFmtId="0" fontId="46" fillId="0" borderId="0" xfId="0" applyFont="1" applyAlignment="1">
      <alignment vertical="top" wrapText="1"/>
    </xf>
    <xf numFmtId="0" fontId="48" fillId="0" borderId="0" xfId="0" applyFont="1" applyAlignment="1">
      <alignment vertical="top" wrapText="1"/>
    </xf>
    <xf numFmtId="9" fontId="46"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0" fillId="36" borderId="19" xfId="0" applyFont="1" applyFill="1" applyBorder="1" applyAlignment="1">
      <alignment vertical="center" wrapText="1"/>
    </xf>
    <xf numFmtId="0" fontId="50"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39"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79"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4"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6" fillId="0" borderId="0" xfId="502" applyNumberFormat="1" applyFont="1" applyFill="1" applyAlignment="1">
      <alignment horizontal="left" vertical="top" wrapText="1"/>
    </xf>
    <xf numFmtId="0" fontId="24"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0" fillId="0" borderId="0" xfId="0" applyFont="1" applyFill="1" applyAlignment="1">
      <alignment vertical="top" wrapText="1"/>
    </xf>
    <xf numFmtId="0" fontId="86"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0" fillId="0" borderId="0" xfId="0" applyFont="1" applyAlignment="1">
      <alignment vertical="top" wrapText="1"/>
    </xf>
    <xf numFmtId="0" fontId="0" fillId="33" borderId="59" xfId="0" applyFill="1" applyBorder="1" applyAlignment="1" applyProtection="1">
      <alignment vertical="center" wrapText="1"/>
      <protection locked="0"/>
    </xf>
    <xf numFmtId="0" fontId="46" fillId="0" borderId="0" xfId="0" applyFont="1" applyFill="1" applyAlignment="1">
      <alignment vertical="top" wrapText="1"/>
    </xf>
    <xf numFmtId="164" fontId="50" fillId="0" borderId="0" xfId="480" applyFont="1" applyFill="1" applyAlignment="1">
      <alignment horizontal="left" vertical="top" wrapText="1"/>
    </xf>
    <xf numFmtId="164" fontId="46" fillId="0" borderId="0" xfId="480" applyFont="1" applyFill="1" applyAlignment="1">
      <alignment vertical="top" wrapText="1"/>
    </xf>
    <xf numFmtId="0" fontId="78" fillId="0" borderId="0" xfId="502" applyNumberFormat="1" applyFont="1" applyFill="1" applyAlignment="1">
      <alignment horizontal="left" vertical="top" wrapText="1"/>
    </xf>
    <xf numFmtId="0" fontId="46" fillId="0" borderId="0" xfId="0" applyFont="1" applyAlignment="1">
      <alignment horizontal="left" vertical="top" wrapText="1"/>
    </xf>
    <xf numFmtId="0" fontId="46" fillId="0" borderId="0" xfId="502" applyFont="1" applyFill="1" applyAlignment="1">
      <alignment horizontal="left" vertical="top" wrapText="1"/>
    </xf>
    <xf numFmtId="0" fontId="46" fillId="0" borderId="0" xfId="569" applyFont="1" applyFill="1" applyAlignment="1">
      <alignment vertical="top" wrapText="1"/>
    </xf>
    <xf numFmtId="164" fontId="50" fillId="0" borderId="0" xfId="480" applyFont="1" applyFill="1" applyAlignment="1">
      <alignment vertical="top" wrapText="1"/>
    </xf>
    <xf numFmtId="9" fontId="89" fillId="0" borderId="0" xfId="480" applyNumberFormat="1" applyFont="1" applyFill="1" applyAlignment="1">
      <alignment horizontal="left" vertical="top" wrapText="1"/>
    </xf>
    <xf numFmtId="0" fontId="78" fillId="0" borderId="0" xfId="502" applyNumberFormat="1" applyFont="1" applyFill="1" applyAlignment="1">
      <alignment horizontal="justify" vertical="top"/>
    </xf>
    <xf numFmtId="0" fontId="46" fillId="0" borderId="0" xfId="502" applyNumberFormat="1" applyFont="1" applyFill="1" applyAlignment="1">
      <alignment horizontal="justify" vertical="top"/>
    </xf>
    <xf numFmtId="0" fontId="46" fillId="0" borderId="0" xfId="0" applyFont="1" applyAlignment="1">
      <alignment horizontal="left" vertical="top"/>
    </xf>
    <xf numFmtId="0" fontId="46" fillId="0" borderId="0" xfId="502" applyFont="1" applyFill="1" applyAlignment="1">
      <alignment horizontal="justify" vertical="top"/>
    </xf>
    <xf numFmtId="0" fontId="89" fillId="0" borderId="0" xfId="502" applyFont="1" applyFill="1" applyAlignment="1">
      <alignment horizontal="justify" vertical="top"/>
    </xf>
    <xf numFmtId="0" fontId="78" fillId="0" borderId="0" xfId="502" applyNumberFormat="1" applyFont="1" applyFill="1" applyBorder="1" applyAlignment="1">
      <alignment horizontal="left" vertical="top" wrapText="1"/>
    </xf>
    <xf numFmtId="0" fontId="46" fillId="0" borderId="0" xfId="502" applyFont="1" applyFill="1" applyBorder="1" applyAlignment="1">
      <alignment horizontal="left" vertical="top" wrapText="1"/>
    </xf>
    <xf numFmtId="0" fontId="51" fillId="0" borderId="0" xfId="502" applyFont="1" applyFill="1" applyBorder="1" applyAlignment="1">
      <alignment horizontal="left" vertical="top" wrapText="1"/>
    </xf>
    <xf numFmtId="0" fontId="89" fillId="0" borderId="0" xfId="502" applyFont="1" applyFill="1" applyAlignment="1">
      <alignment horizontal="left" vertical="top" wrapText="1"/>
    </xf>
    <xf numFmtId="164" fontId="50" fillId="0" borderId="0" xfId="480" applyFont="1" applyFill="1" applyAlignment="1" applyProtection="1">
      <alignment horizontal="left" vertical="top" wrapText="1"/>
    </xf>
    <xf numFmtId="0" fontId="90" fillId="0" borderId="0" xfId="502" applyFont="1" applyFill="1" applyAlignment="1">
      <alignment vertical="top" wrapText="1"/>
    </xf>
    <xf numFmtId="0" fontId="78" fillId="0" borderId="0" xfId="502" applyFont="1" applyFill="1" applyAlignment="1">
      <alignment vertical="top" wrapText="1"/>
    </xf>
    <xf numFmtId="164" fontId="50" fillId="0" borderId="0" xfId="480" applyFont="1" applyFill="1" applyBorder="1" applyAlignment="1">
      <alignment vertical="top" wrapText="1"/>
    </xf>
    <xf numFmtId="0" fontId="91" fillId="0" borderId="0" xfId="0" applyFont="1"/>
    <xf numFmtId="164" fontId="50" fillId="0" borderId="0" xfId="480" applyFont="1" applyFill="1" applyAlignment="1" applyProtection="1">
      <alignment horizontal="left" vertical="top" wrapText="1"/>
      <protection hidden="1"/>
    </xf>
    <xf numFmtId="0" fontId="92" fillId="0" borderId="0" xfId="527" applyFont="1" applyFill="1" applyAlignment="1">
      <alignment horizontal="left" vertical="top" wrapText="1"/>
    </xf>
    <xf numFmtId="164" fontId="0" fillId="0" borderId="0" xfId="480" applyFont="1"/>
    <xf numFmtId="0" fontId="0" fillId="36" borderId="19" xfId="0" applyFont="1" applyFill="1" applyBorder="1" applyAlignment="1">
      <alignment vertical="top" wrapText="1"/>
    </xf>
    <xf numFmtId="0" fontId="50" fillId="36" borderId="19" xfId="0" applyFont="1" applyFill="1" applyBorder="1" applyAlignment="1">
      <alignment vertical="top" wrapText="1"/>
    </xf>
    <xf numFmtId="0" fontId="50"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0" fillId="0" borderId="0" xfId="0" applyFont="1" applyFill="1" applyAlignment="1">
      <alignment vertical="top" wrapText="1"/>
    </xf>
    <xf numFmtId="0" fontId="47" fillId="0" borderId="0" xfId="0" applyFont="1" applyFill="1" applyAlignment="1">
      <alignment vertical="top" wrapText="1"/>
    </xf>
    <xf numFmtId="0" fontId="0" fillId="0" borderId="0" xfId="0" applyFont="1" applyFill="1" applyAlignment="1">
      <alignment vertical="top"/>
    </xf>
    <xf numFmtId="0" fontId="50" fillId="0" borderId="0" xfId="0" applyFont="1" applyFill="1" applyBorder="1" applyAlignment="1">
      <alignment vertical="top" wrapText="1"/>
    </xf>
    <xf numFmtId="0" fontId="0" fillId="0" borderId="0" xfId="0" applyFont="1" applyFill="1" applyBorder="1" applyAlignment="1">
      <alignment horizontal="left" vertical="top" wrapText="1"/>
    </xf>
    <xf numFmtId="0" fontId="50"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0" fillId="0" borderId="0" xfId="502" applyNumberFormat="1" applyFont="1" applyFill="1" applyAlignment="1">
      <alignment horizontal="left" vertical="top" wrapText="1"/>
    </xf>
    <xf numFmtId="0" fontId="50" fillId="0" borderId="0" xfId="502" applyNumberFormat="1" applyFont="1" applyFill="1" applyAlignment="1">
      <alignment horizontal="justify" vertical="top"/>
    </xf>
    <xf numFmtId="0" fontId="50" fillId="0" borderId="0" xfId="502" applyNumberFormat="1" applyFont="1" applyFill="1" applyBorder="1" applyAlignment="1">
      <alignment horizontal="left" vertical="top" wrapText="1"/>
    </xf>
    <xf numFmtId="0" fontId="46" fillId="0" borderId="0" xfId="502" applyNumberFormat="1" applyFont="1" applyFill="1" applyAlignment="1">
      <alignment horizontal="left" vertical="top" wrapText="1"/>
    </xf>
    <xf numFmtId="0" fontId="50" fillId="0" borderId="0" xfId="506" applyNumberFormat="1" applyFont="1" applyFill="1" applyAlignment="1">
      <alignment horizontal="left" vertical="top" wrapText="1"/>
    </xf>
    <xf numFmtId="0" fontId="50"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6" fillId="0" borderId="0" xfId="502" applyFont="1" applyAlignment="1">
      <alignment horizontal="left" vertical="top" wrapText="1"/>
    </xf>
    <xf numFmtId="0" fontId="78" fillId="0" borderId="0" xfId="502" applyFont="1" applyAlignment="1">
      <alignment horizontal="left" vertical="top" wrapText="1"/>
    </xf>
    <xf numFmtId="0" fontId="88" fillId="0" borderId="0" xfId="507" applyFont="1" applyAlignment="1">
      <alignment horizontal="left" vertical="top" wrapText="1"/>
    </xf>
    <xf numFmtId="0" fontId="46" fillId="0" borderId="0" xfId="507" applyFont="1" applyAlignment="1">
      <alignment horizontal="left" vertical="top" wrapText="1"/>
    </xf>
    <xf numFmtId="0" fontId="47" fillId="0" borderId="0" xfId="0" applyFont="1" applyAlignment="1">
      <alignment vertical="top" wrapText="1"/>
    </xf>
    <xf numFmtId="0" fontId="50" fillId="0" borderId="0" xfId="0" applyFont="1" applyAlignment="1">
      <alignment horizontal="left" vertical="top" wrapText="1"/>
    </xf>
    <xf numFmtId="0" fontId="85" fillId="0" borderId="0" xfId="0" applyFont="1" applyAlignment="1">
      <alignment vertical="top" wrapText="1"/>
    </xf>
    <xf numFmtId="9" fontId="0" fillId="0" borderId="0" xfId="0" applyNumberFormat="1" applyAlignment="1">
      <alignment horizontal="left" vertical="top" wrapText="1"/>
    </xf>
    <xf numFmtId="0" fontId="78" fillId="0" borderId="0" xfId="502" applyFont="1" applyAlignment="1">
      <alignment horizontal="justify" vertical="top"/>
    </xf>
    <xf numFmtId="0" fontId="0" fillId="0" borderId="0" xfId="0" applyAlignment="1">
      <alignment horizontal="left" vertical="top" wrapText="1"/>
    </xf>
    <xf numFmtId="0" fontId="47"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3"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4" fillId="0" borderId="0" xfId="0" applyFont="1" applyFill="1" applyProtection="1">
      <protection locked="0"/>
    </xf>
    <xf numFmtId="49" fontId="15" fillId="33" borderId="37" xfId="0" applyNumberFormat="1" applyFont="1"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33" borderId="53"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xf>
    <xf numFmtId="49" fontId="15" fillId="33" borderId="37" xfId="0" applyNumberFormat="1" applyFont="1" applyFill="1" applyBorder="1" applyAlignment="1" applyProtection="1">
      <alignment horizontal="left" vertical="center" wrapText="1"/>
      <protection locked="0"/>
    </xf>
    <xf numFmtId="0" fontId="23" fillId="0" borderId="48" xfId="570" applyFont="1" applyFill="1" applyBorder="1" applyAlignment="1">
      <alignment horizontal="center" vertical="top" wrapText="1"/>
    </xf>
    <xf numFmtId="0" fontId="23" fillId="0" borderId="49" xfId="570" applyFont="1" applyFill="1" applyBorder="1" applyAlignment="1">
      <alignment horizontal="center" vertical="top" wrapText="1"/>
    </xf>
    <xf numFmtId="0" fontId="23" fillId="0" borderId="11" xfId="570" applyFont="1" applyFill="1" applyBorder="1" applyAlignment="1">
      <alignment horizontal="center" vertical="top" wrapText="1"/>
    </xf>
    <xf numFmtId="164" fontId="23" fillId="0" borderId="48" xfId="570" applyNumberFormat="1" applyFont="1" applyFill="1" applyBorder="1" applyAlignment="1">
      <alignment horizontal="center" vertical="top" wrapText="1"/>
    </xf>
    <xf numFmtId="164" fontId="23" fillId="0" borderId="49" xfId="570" applyNumberFormat="1" applyFont="1" applyFill="1" applyBorder="1" applyAlignment="1">
      <alignment horizontal="center" vertical="top" wrapText="1"/>
    </xf>
    <xf numFmtId="164" fontId="23" fillId="0" borderId="11" xfId="570" applyNumberFormat="1" applyFont="1" applyFill="1" applyBorder="1" applyAlignment="1">
      <alignment horizontal="center" vertical="top" wrapText="1"/>
    </xf>
    <xf numFmtId="0" fontId="23" fillId="33" borderId="48" xfId="570" applyFont="1" applyFill="1" applyBorder="1" applyAlignment="1">
      <alignment horizontal="left" vertical="top" wrapText="1"/>
    </xf>
    <xf numFmtId="0" fontId="23" fillId="33" borderId="49" xfId="570" applyFont="1" applyFill="1" applyBorder="1" applyAlignment="1">
      <alignment horizontal="left" vertical="top" wrapText="1"/>
    </xf>
    <xf numFmtId="0" fontId="23"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4" fillId="33" borderId="0" xfId="0" applyFont="1" applyFill="1" applyBorder="1" applyAlignment="1">
      <alignment horizontal="center" vertical="center" wrapText="1"/>
    </xf>
    <xf numFmtId="0" fontId="24" fillId="33" borderId="60" xfId="0" applyFont="1" applyFill="1" applyBorder="1" applyAlignment="1">
      <alignment horizontal="center" vertical="center" wrapText="1"/>
    </xf>
    <xf numFmtId="0" fontId="23" fillId="33" borderId="48" xfId="570" applyFont="1" applyFill="1" applyBorder="1" applyAlignment="1">
      <alignment horizontal="center" vertical="top" wrapText="1"/>
    </xf>
    <xf numFmtId="0" fontId="23" fillId="33" borderId="49" xfId="570" applyFont="1" applyFill="1" applyBorder="1" applyAlignment="1">
      <alignment horizontal="center" vertical="top" wrapText="1"/>
    </xf>
    <xf numFmtId="0" fontId="23" fillId="33" borderId="11" xfId="570" applyFont="1" applyFill="1" applyBorder="1" applyAlignment="1">
      <alignment horizontal="center" vertical="top" wrapText="1"/>
    </xf>
    <xf numFmtId="164" fontId="23" fillId="33" borderId="48" xfId="570" applyNumberFormat="1" applyFont="1" applyFill="1" applyBorder="1" applyAlignment="1">
      <alignment horizontal="center" vertical="top" wrapText="1"/>
    </xf>
    <xf numFmtId="164" fontId="23" fillId="33" borderId="49" xfId="570" applyNumberFormat="1" applyFont="1" applyFill="1" applyBorder="1" applyAlignment="1">
      <alignment horizontal="center" vertical="top" wrapText="1"/>
    </xf>
    <xf numFmtId="164" fontId="23" fillId="33" borderId="11" xfId="570" applyNumberFormat="1" applyFont="1" applyFill="1" applyBorder="1" applyAlignment="1">
      <alignment horizontal="center" vertical="top" wrapText="1"/>
    </xf>
    <xf numFmtId="2" fontId="23" fillId="33" borderId="48" xfId="570" applyNumberFormat="1" applyFont="1" applyFill="1" applyBorder="1" applyAlignment="1">
      <alignment horizontal="center" vertical="top" wrapText="1"/>
    </xf>
    <xf numFmtId="2" fontId="23" fillId="33" borderId="49" xfId="570" applyNumberFormat="1" applyFont="1" applyFill="1" applyBorder="1" applyAlignment="1">
      <alignment horizontal="center" vertical="top" wrapText="1"/>
    </xf>
    <xf numFmtId="2" fontId="23"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0" fillId="0" borderId="61"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37" xfId="0" applyBorder="1" applyAlignment="1" applyProtection="1">
      <alignment horizontal="left"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1"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pplyProtection="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2"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xf>
    <xf numFmtId="0" fontId="82" fillId="0" borderId="34" xfId="487" applyFont="1" applyFill="1" applyBorder="1" applyAlignment="1" applyProtection="1">
      <alignment horizontal="left" vertical="center" wrapText="1"/>
    </xf>
    <xf numFmtId="0" fontId="82" fillId="0" borderId="27" xfId="487" applyFont="1" applyFill="1" applyBorder="1" applyAlignment="1" applyProtection="1">
      <alignment horizontal="left" vertical="center" wrapText="1"/>
    </xf>
    <xf numFmtId="0" fontId="82" fillId="0" borderId="62" xfId="487" applyFont="1" applyFill="1" applyBorder="1" applyAlignment="1" applyProtection="1">
      <alignment horizontal="left" vertical="center" wrapText="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19" fillId="0" borderId="27" xfId="487" applyFont="1" applyFill="1" applyBorder="1" applyAlignment="1" applyProtection="1">
      <alignment horizontal="center" wrapText="1"/>
      <protection hidden="1"/>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Border="1" applyAlignment="1" applyProtection="1">
      <alignment horizontal="center" wrapText="1"/>
    </xf>
    <xf numFmtId="0" fontId="80" fillId="33" borderId="61" xfId="487" applyFont="1" applyFill="1" applyBorder="1" applyAlignment="1" applyProtection="1">
      <alignment horizontal="left" vertical="center" wrapText="1"/>
      <protection locked="0"/>
    </xf>
    <xf numFmtId="0" fontId="81" fillId="33" borderId="10" xfId="0" applyFont="1" applyFill="1" applyBorder="1" applyAlignment="1" applyProtection="1">
      <alignment horizontal="left" vertical="center" wrapText="1"/>
      <protection locked="0"/>
    </xf>
    <xf numFmtId="0" fontId="81"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2" fillId="0" borderId="28" xfId="487" applyFont="1" applyFill="1" applyBorder="1" applyAlignment="1" applyProtection="1">
      <alignment horizontal="center" vertical="center" wrapText="1"/>
      <protection hidden="1"/>
    </xf>
    <xf numFmtId="0" fontId="22" fillId="33" borderId="0" xfId="487" applyFont="1" applyFill="1" applyBorder="1" applyAlignment="1">
      <alignment horizontal="center"/>
      <protection locked="0"/>
    </xf>
    <xf numFmtId="49" fontId="83" fillId="33" borderId="61" xfId="487" applyNumberFormat="1" applyFont="1" applyFill="1" applyBorder="1" applyAlignment="1" applyProtection="1">
      <alignment horizontal="left" vertical="center" wrapText="1"/>
      <protection locked="0"/>
    </xf>
    <xf numFmtId="49" fontId="83" fillId="33" borderId="10" xfId="487" applyNumberFormat="1" applyFont="1" applyFill="1" applyBorder="1" applyAlignment="1" applyProtection="1">
      <alignment horizontal="left" vertical="center" wrapText="1"/>
      <protection locked="0"/>
    </xf>
    <xf numFmtId="49" fontId="83"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2" fillId="33" borderId="61" xfId="487" applyNumberFormat="1" applyFont="1" applyFill="1" applyBorder="1" applyAlignment="1" applyProtection="1">
      <alignment horizontal="left" vertical="center" wrapText="1"/>
      <protection locked="0"/>
    </xf>
    <xf numFmtId="49" fontId="83" fillId="33" borderId="10" xfId="0" applyNumberFormat="1" applyFont="1" applyFill="1" applyBorder="1" applyAlignment="1" applyProtection="1">
      <alignment horizontal="left" vertical="center" wrapText="1"/>
      <protection locked="0"/>
    </xf>
    <xf numFmtId="49" fontId="83" fillId="33" borderId="37" xfId="0" applyNumberFormat="1" applyFont="1" applyFill="1" applyBorder="1" applyAlignment="1" applyProtection="1">
      <alignment horizontal="left" vertical="center" wrapText="1"/>
      <protection locked="0"/>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5" fillId="33" borderId="38" xfId="487" applyFont="1" applyFill="1" applyBorder="1" applyAlignment="1" applyProtection="1">
      <alignment horizontal="center" vertical="center" wrapText="1"/>
      <protection hidden="1"/>
    </xf>
    <xf numFmtId="0" fontId="45" fillId="33" borderId="0" xfId="487" applyFont="1" applyFill="1" applyBorder="1" applyAlignment="1" applyProtection="1">
      <alignment horizontal="center" vertical="center" wrapText="1"/>
      <protection hidden="1"/>
    </xf>
    <xf numFmtId="0" fontId="95"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19" fillId="33" borderId="0" xfId="487" applyFont="1" applyFill="1" applyBorder="1" applyAlignment="1">
      <alignment horizontal="center" vertical="center"/>
      <protection locked="0"/>
    </xf>
    <xf numFmtId="0" fontId="32"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Bad 3" xfId="26"/>
    <cellStyle name="Calculation 2" xfId="27"/>
    <cellStyle name="Check Cell 2" xfId="28"/>
    <cellStyle name="Comma [0] 2" xfId="29"/>
    <cellStyle name="Comma [0] 3" xfId="30"/>
    <cellStyle name="Comma [0] 4" xfId="31"/>
    <cellStyle name="Comma 10" xfId="32"/>
    <cellStyle name="Comma 100" xfId="33"/>
    <cellStyle name="Comma 101" xfId="34"/>
    <cellStyle name="Comma 102" xfId="35"/>
    <cellStyle name="Comma 103" xfId="36"/>
    <cellStyle name="Comma 104" xfId="37"/>
    <cellStyle name="Comma 105" xfId="38"/>
    <cellStyle name="Comma 106" xfId="39"/>
    <cellStyle name="Comma 107" xfId="40"/>
    <cellStyle name="Comma 108" xfId="41"/>
    <cellStyle name="Comma 109" xfId="42"/>
    <cellStyle name="Comma 11" xfId="43"/>
    <cellStyle name="Comma 110" xfId="44"/>
    <cellStyle name="Comma 111" xfId="45"/>
    <cellStyle name="Comma 112" xfId="46"/>
    <cellStyle name="Comma 113" xfId="47"/>
    <cellStyle name="Comma 114" xfId="48"/>
    <cellStyle name="Comma 115" xfId="49"/>
    <cellStyle name="Comma 116" xfId="50"/>
    <cellStyle name="Comma 117" xfId="51"/>
    <cellStyle name="Comma 118" xfId="52"/>
    <cellStyle name="Comma 119" xfId="53"/>
    <cellStyle name="Comma 12" xfId="54"/>
    <cellStyle name="Comma 120" xfId="55"/>
    <cellStyle name="Comma 121" xfId="56"/>
    <cellStyle name="Comma 122" xfId="57"/>
    <cellStyle name="Comma 123" xfId="58"/>
    <cellStyle name="Comma 124" xfId="59"/>
    <cellStyle name="Comma 125" xfId="60"/>
    <cellStyle name="Comma 126" xfId="61"/>
    <cellStyle name="Comma 127" xfId="62"/>
    <cellStyle name="Comma 128" xfId="63"/>
    <cellStyle name="Comma 129" xfId="64"/>
    <cellStyle name="Comma 13" xfId="65"/>
    <cellStyle name="Comma 130" xfId="66"/>
    <cellStyle name="Comma 131" xfId="67"/>
    <cellStyle name="Comma 132" xfId="68"/>
    <cellStyle name="Comma 133" xfId="69"/>
    <cellStyle name="Comma 134" xfId="70"/>
    <cellStyle name="Comma 135" xfId="71"/>
    <cellStyle name="Comma 136" xfId="72"/>
    <cellStyle name="Comma 137" xfId="73"/>
    <cellStyle name="Comma 138" xfId="74"/>
    <cellStyle name="Comma 139" xfId="75"/>
    <cellStyle name="Comma 14" xfId="76"/>
    <cellStyle name="Comma 140" xfId="77"/>
    <cellStyle name="Comma 141" xfId="78"/>
    <cellStyle name="Comma 142" xfId="79"/>
    <cellStyle name="Comma 143" xfId="80"/>
    <cellStyle name="Comma 144" xfId="81"/>
    <cellStyle name="Comma 145" xfId="82"/>
    <cellStyle name="Comma 146" xfId="83"/>
    <cellStyle name="Comma 147" xfId="84"/>
    <cellStyle name="Comma 148" xfId="85"/>
    <cellStyle name="Comma 149" xfId="86"/>
    <cellStyle name="Comma 15" xfId="87"/>
    <cellStyle name="Comma 150" xfId="88"/>
    <cellStyle name="Comma 151" xfId="89"/>
    <cellStyle name="Comma 152" xfId="90"/>
    <cellStyle name="Comma 153" xfId="91"/>
    <cellStyle name="Comma 154" xfId="92"/>
    <cellStyle name="Comma 155" xfId="93"/>
    <cellStyle name="Comma 156" xfId="94"/>
    <cellStyle name="Comma 157" xfId="95"/>
    <cellStyle name="Comma 158" xfId="96"/>
    <cellStyle name="Comma 159" xfId="97"/>
    <cellStyle name="Comma 16" xfId="98"/>
    <cellStyle name="Comma 160" xfId="99"/>
    <cellStyle name="Comma 161" xfId="100"/>
    <cellStyle name="Comma 162" xfId="101"/>
    <cellStyle name="Comma 163" xfId="102"/>
    <cellStyle name="Comma 164" xfId="103"/>
    <cellStyle name="Comma 165" xfId="104"/>
    <cellStyle name="Comma 166" xfId="105"/>
    <cellStyle name="Comma 167" xfId="106"/>
    <cellStyle name="Comma 168" xfId="107"/>
    <cellStyle name="Comma 169" xfId="108"/>
    <cellStyle name="Comma 17" xfId="109"/>
    <cellStyle name="Comma 170" xfId="110"/>
    <cellStyle name="Comma 171" xfId="111"/>
    <cellStyle name="Comma 172" xfId="112"/>
    <cellStyle name="Comma 173" xfId="113"/>
    <cellStyle name="Comma 174" xfId="114"/>
    <cellStyle name="Comma 175" xfId="115"/>
    <cellStyle name="Comma 176" xfId="116"/>
    <cellStyle name="Comma 177" xfId="117"/>
    <cellStyle name="Comma 178" xfId="118"/>
    <cellStyle name="Comma 179" xfId="119"/>
    <cellStyle name="Comma 18" xfId="120"/>
    <cellStyle name="Comma 180" xfId="121"/>
    <cellStyle name="Comma 181" xfId="122"/>
    <cellStyle name="Comma 182" xfId="123"/>
    <cellStyle name="Comma 183" xfId="124"/>
    <cellStyle name="Comma 184" xfId="125"/>
    <cellStyle name="Comma 185" xfId="126"/>
    <cellStyle name="Comma 186" xfId="127"/>
    <cellStyle name="Comma 187" xfId="128"/>
    <cellStyle name="Comma 188" xfId="129"/>
    <cellStyle name="Comma 189" xfId="130"/>
    <cellStyle name="Comma 19" xfId="131"/>
    <cellStyle name="Comma 190" xfId="132"/>
    <cellStyle name="Comma 191" xfId="133"/>
    <cellStyle name="Comma 192" xfId="134"/>
    <cellStyle name="Comma 193" xfId="135"/>
    <cellStyle name="Comma 194" xfId="136"/>
    <cellStyle name="Comma 195" xfId="137"/>
    <cellStyle name="Comma 196" xfId="138"/>
    <cellStyle name="Comma 197" xfId="139"/>
    <cellStyle name="Comma 198" xfId="140"/>
    <cellStyle name="Comma 199" xfId="141"/>
    <cellStyle name="Comma 2" xfId="142"/>
    <cellStyle name="Comma 20" xfId="143"/>
    <cellStyle name="Comma 200" xfId="144"/>
    <cellStyle name="Comma 201" xfId="145"/>
    <cellStyle name="Comma 202" xfId="146"/>
    <cellStyle name="Comma 203" xfId="147"/>
    <cellStyle name="Comma 204" xfId="148"/>
    <cellStyle name="Comma 205" xfId="149"/>
    <cellStyle name="Comma 206" xfId="150"/>
    <cellStyle name="Comma 207" xfId="151"/>
    <cellStyle name="Comma 208" xfId="152"/>
    <cellStyle name="Comma 209" xfId="153"/>
    <cellStyle name="Comma 21" xfId="154"/>
    <cellStyle name="Comma 210" xfId="155"/>
    <cellStyle name="Comma 211" xfId="156"/>
    <cellStyle name="Comma 212" xfId="157"/>
    <cellStyle name="Comma 213" xfId="158"/>
    <cellStyle name="Comma 214" xfId="159"/>
    <cellStyle name="Comma 215" xfId="160"/>
    <cellStyle name="Comma 216" xfId="161"/>
    <cellStyle name="Comma 217" xfId="162"/>
    <cellStyle name="Comma 218" xfId="163"/>
    <cellStyle name="Comma 219" xfId="164"/>
    <cellStyle name="Comma 22" xfId="165"/>
    <cellStyle name="Comma 220" xfId="166"/>
    <cellStyle name="Comma 221" xfId="167"/>
    <cellStyle name="Comma 222" xfId="168"/>
    <cellStyle name="Comma 223" xfId="169"/>
    <cellStyle name="Comma 23" xfId="170"/>
    <cellStyle name="Comma 24" xfId="171"/>
    <cellStyle name="Comma 25" xfId="172"/>
    <cellStyle name="Comma 26" xfId="173"/>
    <cellStyle name="Comma 27" xfId="174"/>
    <cellStyle name="Comma 28" xfId="175"/>
    <cellStyle name="Comma 29" xfId="176"/>
    <cellStyle name="Comma 3" xfId="177"/>
    <cellStyle name="Comma 30" xfId="178"/>
    <cellStyle name="Comma 31" xfId="179"/>
    <cellStyle name="Comma 32" xfId="180"/>
    <cellStyle name="Comma 33" xfId="181"/>
    <cellStyle name="Comma 34" xfId="182"/>
    <cellStyle name="Comma 35" xfId="183"/>
    <cellStyle name="Comma 36" xfId="184"/>
    <cellStyle name="Comma 37" xfId="185"/>
    <cellStyle name="Comma 38" xfId="186"/>
    <cellStyle name="Comma 39" xfId="187"/>
    <cellStyle name="Comma 4" xfId="188"/>
    <cellStyle name="Comma 40" xfId="189"/>
    <cellStyle name="Comma 41" xfId="190"/>
    <cellStyle name="Comma 42" xfId="191"/>
    <cellStyle name="Comma 43" xfId="192"/>
    <cellStyle name="Comma 44" xfId="193"/>
    <cellStyle name="Comma 45" xfId="194"/>
    <cellStyle name="Comma 46" xfId="195"/>
    <cellStyle name="Comma 47" xfId="196"/>
    <cellStyle name="Comma 48" xfId="197"/>
    <cellStyle name="Comma 49" xfId="198"/>
    <cellStyle name="Comma 5" xfId="199"/>
    <cellStyle name="Comma 50" xfId="200"/>
    <cellStyle name="Comma 51" xfId="201"/>
    <cellStyle name="Comma 52" xfId="202"/>
    <cellStyle name="Comma 53" xfId="203"/>
    <cellStyle name="Comma 54" xfId="204"/>
    <cellStyle name="Comma 55" xfId="205"/>
    <cellStyle name="Comma 56" xfId="206"/>
    <cellStyle name="Comma 57" xfId="207"/>
    <cellStyle name="Comma 58" xfId="208"/>
    <cellStyle name="Comma 59" xfId="209"/>
    <cellStyle name="Comma 6" xfId="210"/>
    <cellStyle name="Comma 60" xfId="211"/>
    <cellStyle name="Comma 61" xfId="212"/>
    <cellStyle name="Comma 62" xfId="213"/>
    <cellStyle name="Comma 63" xfId="214"/>
    <cellStyle name="Comma 64" xfId="215"/>
    <cellStyle name="Comma 65" xfId="216"/>
    <cellStyle name="Comma 66" xfId="217"/>
    <cellStyle name="Comma 67" xfId="218"/>
    <cellStyle name="Comma 68" xfId="219"/>
    <cellStyle name="Comma 69" xfId="220"/>
    <cellStyle name="Comma 7" xfId="221"/>
    <cellStyle name="Comma 70" xfId="222"/>
    <cellStyle name="Comma 71" xfId="223"/>
    <cellStyle name="Comma 72" xfId="224"/>
    <cellStyle name="Comma 73" xfId="225"/>
    <cellStyle name="Comma 74" xfId="226"/>
    <cellStyle name="Comma 75" xfId="227"/>
    <cellStyle name="Comma 76" xfId="228"/>
    <cellStyle name="Comma 77" xfId="229"/>
    <cellStyle name="Comma 78" xfId="230"/>
    <cellStyle name="Comma 79" xfId="231"/>
    <cellStyle name="Comma 8" xfId="232"/>
    <cellStyle name="Comma 80" xfId="233"/>
    <cellStyle name="Comma 81" xfId="234"/>
    <cellStyle name="Comma 82" xfId="235"/>
    <cellStyle name="Comma 83" xfId="236"/>
    <cellStyle name="Comma 84" xfId="237"/>
    <cellStyle name="Comma 85" xfId="238"/>
    <cellStyle name="Comma 86" xfId="239"/>
    <cellStyle name="Comma 87" xfId="240"/>
    <cellStyle name="Comma 88" xfId="241"/>
    <cellStyle name="Comma 89" xfId="242"/>
    <cellStyle name="Comma 9" xfId="243"/>
    <cellStyle name="Comma 90" xfId="244"/>
    <cellStyle name="Comma 91" xfId="245"/>
    <cellStyle name="Comma 92" xfId="246"/>
    <cellStyle name="Comma 93" xfId="247"/>
    <cellStyle name="Comma 94" xfId="248"/>
    <cellStyle name="Comma 95" xfId="249"/>
    <cellStyle name="Comma 96" xfId="250"/>
    <cellStyle name="Comma 97" xfId="251"/>
    <cellStyle name="Comma 98" xfId="252"/>
    <cellStyle name="Comma 99" xfId="253"/>
    <cellStyle name="Currency [0] 2" xfId="254"/>
    <cellStyle name="Currency [0] 3" xfId="255"/>
    <cellStyle name="Currency [0] 4" xfId="256"/>
    <cellStyle name="Currency [0] 5" xfId="257"/>
    <cellStyle name="Currency 10" xfId="258"/>
    <cellStyle name="Currency 100" xfId="259"/>
    <cellStyle name="Currency 101" xfId="260"/>
    <cellStyle name="Currency 102" xfId="261"/>
    <cellStyle name="Currency 103" xfId="262"/>
    <cellStyle name="Currency 104" xfId="263"/>
    <cellStyle name="Currency 105" xfId="264"/>
    <cellStyle name="Currency 106" xfId="265"/>
    <cellStyle name="Currency 107" xfId="266"/>
    <cellStyle name="Currency 108" xfId="267"/>
    <cellStyle name="Currency 109" xfId="268"/>
    <cellStyle name="Currency 11" xfId="269"/>
    <cellStyle name="Currency 110" xfId="270"/>
    <cellStyle name="Currency 111" xfId="271"/>
    <cellStyle name="Currency 112" xfId="272"/>
    <cellStyle name="Currency 113" xfId="273"/>
    <cellStyle name="Currency 114" xfId="274"/>
    <cellStyle name="Currency 115" xfId="275"/>
    <cellStyle name="Currency 116" xfId="276"/>
    <cellStyle name="Currency 117" xfId="277"/>
    <cellStyle name="Currency 118" xfId="278"/>
    <cellStyle name="Currency 119" xfId="279"/>
    <cellStyle name="Currency 12" xfId="280"/>
    <cellStyle name="Currency 120" xfId="281"/>
    <cellStyle name="Currency 121" xfId="282"/>
    <cellStyle name="Currency 122" xfId="283"/>
    <cellStyle name="Currency 123" xfId="284"/>
    <cellStyle name="Currency 124" xfId="285"/>
    <cellStyle name="Currency 125" xfId="286"/>
    <cellStyle name="Currency 126" xfId="287"/>
    <cellStyle name="Currency 127" xfId="288"/>
    <cellStyle name="Currency 128" xfId="289"/>
    <cellStyle name="Currency 129" xfId="290"/>
    <cellStyle name="Currency 13" xfId="291"/>
    <cellStyle name="Currency 130" xfId="292"/>
    <cellStyle name="Currency 131" xfId="293"/>
    <cellStyle name="Currency 132" xfId="294"/>
    <cellStyle name="Currency 133" xfId="295"/>
    <cellStyle name="Currency 134" xfId="296"/>
    <cellStyle name="Currency 135" xfId="297"/>
    <cellStyle name="Currency 136" xfId="298"/>
    <cellStyle name="Currency 137" xfId="299"/>
    <cellStyle name="Currency 138" xfId="300"/>
    <cellStyle name="Currency 139" xfId="301"/>
    <cellStyle name="Currency 14" xfId="302"/>
    <cellStyle name="Currency 140" xfId="303"/>
    <cellStyle name="Currency 141" xfId="304"/>
    <cellStyle name="Currency 142" xfId="305"/>
    <cellStyle name="Currency 143" xfId="306"/>
    <cellStyle name="Currency 144" xfId="307"/>
    <cellStyle name="Currency 145" xfId="308"/>
    <cellStyle name="Currency 146" xfId="309"/>
    <cellStyle name="Currency 147" xfId="310"/>
    <cellStyle name="Currency 148" xfId="311"/>
    <cellStyle name="Currency 149" xfId="312"/>
    <cellStyle name="Currency 15" xfId="313"/>
    <cellStyle name="Currency 150" xfId="314"/>
    <cellStyle name="Currency 151" xfId="315"/>
    <cellStyle name="Currency 152" xfId="316"/>
    <cellStyle name="Currency 153" xfId="317"/>
    <cellStyle name="Currency 154" xfId="318"/>
    <cellStyle name="Currency 155" xfId="319"/>
    <cellStyle name="Currency 156" xfId="320"/>
    <cellStyle name="Currency 157" xfId="321"/>
    <cellStyle name="Currency 158" xfId="322"/>
    <cellStyle name="Currency 159" xfId="323"/>
    <cellStyle name="Currency 16" xfId="324"/>
    <cellStyle name="Currency 160" xfId="325"/>
    <cellStyle name="Currency 161" xfId="326"/>
    <cellStyle name="Currency 162" xfId="327"/>
    <cellStyle name="Currency 163" xfId="328"/>
    <cellStyle name="Currency 164" xfId="329"/>
    <cellStyle name="Currency 165" xfId="330"/>
    <cellStyle name="Currency 166" xfId="331"/>
    <cellStyle name="Currency 167" xfId="332"/>
    <cellStyle name="Currency 168" xfId="333"/>
    <cellStyle name="Currency 169" xfId="334"/>
    <cellStyle name="Currency 17" xfId="335"/>
    <cellStyle name="Currency 170" xfId="336"/>
    <cellStyle name="Currency 171" xfId="337"/>
    <cellStyle name="Currency 172" xfId="338"/>
    <cellStyle name="Currency 173" xfId="339"/>
    <cellStyle name="Currency 174" xfId="340"/>
    <cellStyle name="Currency 175" xfId="341"/>
    <cellStyle name="Currency 176" xfId="342"/>
    <cellStyle name="Currency 177" xfId="343"/>
    <cellStyle name="Currency 178" xfId="344"/>
    <cellStyle name="Currency 179" xfId="345"/>
    <cellStyle name="Currency 18" xfId="346"/>
    <cellStyle name="Currency 180" xfId="347"/>
    <cellStyle name="Currency 181" xfId="348"/>
    <cellStyle name="Currency 182" xfId="349"/>
    <cellStyle name="Currency 183" xfId="350"/>
    <cellStyle name="Currency 184" xfId="351"/>
    <cellStyle name="Currency 185" xfId="352"/>
    <cellStyle name="Currency 186" xfId="353"/>
    <cellStyle name="Currency 187" xfId="354"/>
    <cellStyle name="Currency 188" xfId="355"/>
    <cellStyle name="Currency 189" xfId="356"/>
    <cellStyle name="Currency 19" xfId="357"/>
    <cellStyle name="Currency 190" xfId="358"/>
    <cellStyle name="Currency 191" xfId="359"/>
    <cellStyle name="Currency 192" xfId="360"/>
    <cellStyle name="Currency 193" xfId="361"/>
    <cellStyle name="Currency 194" xfId="362"/>
    <cellStyle name="Currency 195" xfId="363"/>
    <cellStyle name="Currency 196" xfId="364"/>
    <cellStyle name="Currency 197" xfId="365"/>
    <cellStyle name="Currency 198" xfId="366"/>
    <cellStyle name="Currency 199" xfId="367"/>
    <cellStyle name="Currency 2" xfId="368"/>
    <cellStyle name="Currency 20" xfId="369"/>
    <cellStyle name="Currency 200" xfId="370"/>
    <cellStyle name="Currency 201" xfId="371"/>
    <cellStyle name="Currency 202" xfId="372"/>
    <cellStyle name="Currency 203" xfId="373"/>
    <cellStyle name="Currency 204" xfId="374"/>
    <cellStyle name="Currency 205" xfId="375"/>
    <cellStyle name="Currency 206" xfId="376"/>
    <cellStyle name="Currency 207" xfId="377"/>
    <cellStyle name="Currency 208" xfId="378"/>
    <cellStyle name="Currency 209" xfId="379"/>
    <cellStyle name="Currency 21" xfId="380"/>
    <cellStyle name="Currency 210" xfId="381"/>
    <cellStyle name="Currency 211" xfId="382"/>
    <cellStyle name="Currency 212" xfId="383"/>
    <cellStyle name="Currency 213" xfId="384"/>
    <cellStyle name="Currency 214" xfId="385"/>
    <cellStyle name="Currency 215" xfId="386"/>
    <cellStyle name="Currency 216" xfId="387"/>
    <cellStyle name="Currency 217" xfId="388"/>
    <cellStyle name="Currency 218" xfId="389"/>
    <cellStyle name="Currency 219" xfId="390"/>
    <cellStyle name="Currency 22" xfId="391"/>
    <cellStyle name="Currency 220" xfId="392"/>
    <cellStyle name="Currency 221" xfId="393"/>
    <cellStyle name="Currency 222" xfId="394"/>
    <cellStyle name="Currency 223" xfId="395"/>
    <cellStyle name="Currency 23" xfId="396"/>
    <cellStyle name="Currency 24" xfId="397"/>
    <cellStyle name="Currency 25" xfId="398"/>
    <cellStyle name="Currency 26" xfId="399"/>
    <cellStyle name="Currency 27" xfId="400"/>
    <cellStyle name="Currency 28" xfId="401"/>
    <cellStyle name="Currency 29" xfId="402"/>
    <cellStyle name="Currency 3" xfId="403"/>
    <cellStyle name="Currency 30" xfId="404"/>
    <cellStyle name="Currency 31" xfId="405"/>
    <cellStyle name="Currency 32" xfId="406"/>
    <cellStyle name="Currency 33" xfId="407"/>
    <cellStyle name="Currency 34" xfId="408"/>
    <cellStyle name="Currency 35" xfId="409"/>
    <cellStyle name="Currency 36" xfId="410"/>
    <cellStyle name="Currency 37" xfId="411"/>
    <cellStyle name="Currency 38" xfId="412"/>
    <cellStyle name="Currency 39" xfId="413"/>
    <cellStyle name="Currency 4" xfId="414"/>
    <cellStyle name="Currency 40" xfId="415"/>
    <cellStyle name="Currency 41" xfId="416"/>
    <cellStyle name="Currency 42" xfId="417"/>
    <cellStyle name="Currency 43" xfId="418"/>
    <cellStyle name="Currency 44" xfId="419"/>
    <cellStyle name="Currency 45" xfId="420"/>
    <cellStyle name="Currency 46" xfId="421"/>
    <cellStyle name="Currency 47" xfId="422"/>
    <cellStyle name="Currency 48" xfId="423"/>
    <cellStyle name="Currency 49" xfId="424"/>
    <cellStyle name="Currency 5" xfId="425"/>
    <cellStyle name="Currency 50" xfId="426"/>
    <cellStyle name="Currency 51" xfId="427"/>
    <cellStyle name="Currency 52" xfId="428"/>
    <cellStyle name="Currency 53" xfId="429"/>
    <cellStyle name="Currency 54" xfId="430"/>
    <cellStyle name="Currency 55" xfId="431"/>
    <cellStyle name="Currency 56" xfId="432"/>
    <cellStyle name="Currency 57" xfId="433"/>
    <cellStyle name="Currency 58" xfId="434"/>
    <cellStyle name="Currency 59" xfId="435"/>
    <cellStyle name="Currency 6" xfId="436"/>
    <cellStyle name="Currency 60" xfId="437"/>
    <cellStyle name="Currency 61" xfId="438"/>
    <cellStyle name="Currency 62" xfId="439"/>
    <cellStyle name="Currency 63" xfId="440"/>
    <cellStyle name="Currency 64" xfId="441"/>
    <cellStyle name="Currency 65" xfId="442"/>
    <cellStyle name="Currency 66" xfId="443"/>
    <cellStyle name="Currency 67" xfId="444"/>
    <cellStyle name="Currency 68" xfId="445"/>
    <cellStyle name="Currency 69" xfId="446"/>
    <cellStyle name="Currency 7" xfId="447"/>
    <cellStyle name="Currency 70" xfId="448"/>
    <cellStyle name="Currency 71" xfId="449"/>
    <cellStyle name="Currency 72" xfId="450"/>
    <cellStyle name="Currency 73" xfId="451"/>
    <cellStyle name="Currency 74" xfId="452"/>
    <cellStyle name="Currency 75" xfId="453"/>
    <cellStyle name="Currency 76" xfId="454"/>
    <cellStyle name="Currency 77" xfId="455"/>
    <cellStyle name="Currency 78" xfId="456"/>
    <cellStyle name="Currency 79" xfId="457"/>
    <cellStyle name="Currency 8" xfId="458"/>
    <cellStyle name="Currency 80" xfId="459"/>
    <cellStyle name="Currency 81" xfId="460"/>
    <cellStyle name="Currency 82" xfId="461"/>
    <cellStyle name="Currency 83" xfId="462"/>
    <cellStyle name="Currency 84" xfId="463"/>
    <cellStyle name="Currency 85" xfId="464"/>
    <cellStyle name="Currency 86" xfId="465"/>
    <cellStyle name="Currency 87" xfId="466"/>
    <cellStyle name="Currency 88" xfId="467"/>
    <cellStyle name="Currency 89" xfId="468"/>
    <cellStyle name="Currency 9" xfId="469"/>
    <cellStyle name="Currency 90" xfId="470"/>
    <cellStyle name="Currency 91" xfId="471"/>
    <cellStyle name="Currency 92" xfId="472"/>
    <cellStyle name="Currency 93" xfId="473"/>
    <cellStyle name="Currency 94" xfId="474"/>
    <cellStyle name="Currency 95" xfId="475"/>
    <cellStyle name="Currency 96" xfId="476"/>
    <cellStyle name="Currency 97" xfId="477"/>
    <cellStyle name="Currency 98" xfId="478"/>
    <cellStyle name="Currency 99" xfId="479"/>
    <cellStyle name="Excel Built-in Normal" xfId="480"/>
    <cellStyle name="Explanatory Text 2" xfId="481"/>
    <cellStyle name="Good 2" xfId="482"/>
    <cellStyle name="Heading 1 2" xfId="483"/>
    <cellStyle name="Heading 2 2" xfId="484"/>
    <cellStyle name="Heading 3 2" xfId="485"/>
    <cellStyle name="Heading 4 2" xfId="486"/>
    <cellStyle name="Hyperlink" xfId="487" builtinId="8"/>
    <cellStyle name="Hyperlink 2" xfId="488"/>
    <cellStyle name="Hyperlink 3" xfId="489"/>
    <cellStyle name="Hyperlink 4" xfId="490"/>
    <cellStyle name="Hyperlink 5" xfId="491"/>
    <cellStyle name="Hyperlink 5 2" xfId="492"/>
    <cellStyle name="Hyperlink 6" xfId="493"/>
    <cellStyle name="Hyperlink 7" xfId="494"/>
    <cellStyle name="Input 2" xfId="495"/>
    <cellStyle name="Linked Cell 2" xfId="496"/>
    <cellStyle name="Neutral 2" xfId="497"/>
    <cellStyle name="Normal" xfId="0" builtinId="0"/>
    <cellStyle name="Normal 10" xfId="498"/>
    <cellStyle name="Normal 100" xfId="499"/>
    <cellStyle name="Normal 118" xfId="500"/>
    <cellStyle name="Normal 12" xfId="501"/>
    <cellStyle name="Normal 13" xfId="502"/>
    <cellStyle name="Normal 13 2" xfId="503"/>
    <cellStyle name="Normal 13 2 2" xfId="504"/>
    <cellStyle name="Normal 13 2 2 2" xfId="505"/>
    <cellStyle name="Normal 13 2 2 2 2" xfId="506"/>
    <cellStyle name="Normal 13 2 2 2 3" xfId="507"/>
    <cellStyle name="Normal 13 2 3" xfId="508"/>
    <cellStyle name="Normal 13 3" xfId="509"/>
    <cellStyle name="Normal 13 3 2" xfId="510"/>
    <cellStyle name="Normal 13 4" xfId="511"/>
    <cellStyle name="Normal 13 6" xfId="512"/>
    <cellStyle name="Normal 15" xfId="513"/>
    <cellStyle name="Normal 16" xfId="514"/>
    <cellStyle name="Normal 17" xfId="515"/>
    <cellStyle name="Normal 19" xfId="516"/>
    <cellStyle name="Normal 2" xfId="517"/>
    <cellStyle name="Normal 2 2" xfId="518"/>
    <cellStyle name="Normal 2 2 2" xfId="519"/>
    <cellStyle name="Normal 2 2 3" xfId="520"/>
    <cellStyle name="Normal 2 3" xfId="521"/>
    <cellStyle name="Normal 2 3 2" xfId="522"/>
    <cellStyle name="Normal 2 4" xfId="523"/>
    <cellStyle name="Normal 2 4 2" xfId="524"/>
    <cellStyle name="Normal 2 5" xfId="525"/>
    <cellStyle name="Normal 23" xfId="526"/>
    <cellStyle name="Normal 3" xfId="527"/>
    <cellStyle name="Normal 3 2" xfId="528"/>
    <cellStyle name="Normal 3 2 11" xfId="529"/>
    <cellStyle name="Normal 3 3" xfId="530"/>
    <cellStyle name="Normal 3 4" xfId="531"/>
    <cellStyle name="Normal 3 8" xfId="532"/>
    <cellStyle name="Normal 3 8 2" xfId="533"/>
    <cellStyle name="Normal 3 8 2 2" xfId="534"/>
    <cellStyle name="Normal 3 8 3" xfId="535"/>
    <cellStyle name="Normal 4" xfId="536"/>
    <cellStyle name="Normal 4 2" xfId="537"/>
    <cellStyle name="Normal 4 3" xfId="538"/>
    <cellStyle name="Normal 4 4" xfId="539"/>
    <cellStyle name="Normal 416" xfId="540"/>
    <cellStyle name="Normal 417" xfId="541"/>
    <cellStyle name="Normal 428" xfId="542"/>
    <cellStyle name="Normal 429" xfId="543"/>
    <cellStyle name="Normal 486" xfId="544"/>
    <cellStyle name="Normal 487" xfId="545"/>
    <cellStyle name="Normal 489" xfId="546"/>
    <cellStyle name="Normal 490" xfId="547"/>
    <cellStyle name="Normal 5" xfId="548"/>
    <cellStyle name="Normal 5 2" xfId="549"/>
    <cellStyle name="Normal 5 3" xfId="550"/>
    <cellStyle name="Normal 506" xfId="551"/>
    <cellStyle name="Normal 516" xfId="552"/>
    <cellStyle name="Normal 517" xfId="553"/>
    <cellStyle name="Normal 53" xfId="554"/>
    <cellStyle name="Normal 54" xfId="555"/>
    <cellStyle name="Normal 542" xfId="556"/>
    <cellStyle name="Normal 543" xfId="557"/>
    <cellStyle name="Normal 544" xfId="558"/>
    <cellStyle name="Normal 547" xfId="559"/>
    <cellStyle name="Normal 548" xfId="560"/>
    <cellStyle name="Normal 550" xfId="561"/>
    <cellStyle name="Normal 571" xfId="562"/>
    <cellStyle name="Normal 572" xfId="563"/>
    <cellStyle name="Normal 6" xfId="564"/>
    <cellStyle name="Normal 6 2" xfId="565"/>
    <cellStyle name="Normal 6 3" xfId="566"/>
    <cellStyle name="Normal 7" xfId="567"/>
    <cellStyle name="Normal 7 2" xfId="568"/>
    <cellStyle name="Normal 8" xfId="569"/>
    <cellStyle name="Normal 9" xfId="592"/>
    <cellStyle name="Normal_Sheet1" xfId="570"/>
    <cellStyle name="Note 2" xfId="571"/>
    <cellStyle name="Output 2" xfId="572"/>
    <cellStyle name="Percent 2" xfId="573"/>
    <cellStyle name="Standard 3" xfId="574"/>
    <cellStyle name="Standard 4" xfId="575"/>
    <cellStyle name="Standard 4 2" xfId="576"/>
    <cellStyle name="Standard 4 2 2" xfId="577"/>
    <cellStyle name="Standard 4 2 2 2" xfId="578"/>
    <cellStyle name="Standard 4 2 3" xfId="579"/>
    <cellStyle name="Standard 4 3" xfId="580"/>
    <cellStyle name="Standard 4 3 2" xfId="581"/>
    <cellStyle name="Standard 4 4" xfId="582"/>
    <cellStyle name="Standard 6" xfId="583"/>
    <cellStyle name="Title 2" xfId="584"/>
    <cellStyle name="Total 2" xfId="585"/>
    <cellStyle name="Warning Text 2" xfId="586"/>
    <cellStyle name="표준 2" xfId="587"/>
    <cellStyle name="一般 7" xfId="588"/>
    <cellStyle name="標準 2" xfId="589"/>
    <cellStyle name="標準 2 2" xfId="590"/>
    <cellStyle name="標準 2 3" xfId="591"/>
  </cellStyles>
  <dxfs count="85">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mailto:prod@vlsi.fi"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www.vlsi.fi/fileadmin/quality/Conflict_Minerals_Elimination_Statement_2018.pdf" TargetMode="External"/><Relationship Id="rId4" Type="http://schemas.openxmlformats.org/officeDocument/2006/relationships/hyperlink" Target="mailto:sales@vlsi.fi"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sheetPr codeName="Sheet11">
    <pageSetUpPr fitToPage="1"/>
  </sheetPr>
  <dimension ref="A1:G57"/>
  <sheetViews>
    <sheetView showGridLines="0" topLeftCell="A2" workbookViewId="0">
      <pane xSplit="1" ySplit="11" topLeftCell="B47" activePane="bottomRight" state="frozen"/>
      <selection activeCell="A2" sqref="A2"/>
      <selection pane="topRight" activeCell="B2" sqref="B2"/>
      <selection pane="bottomLeft" activeCell="A13" sqref="A13"/>
      <selection pane="bottomRight" activeCell="E48" sqref="E48"/>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70"/>
      <c r="B2" s="35" t="s">
        <v>847</v>
      </c>
      <c r="C2" s="33"/>
      <c r="D2" s="199"/>
      <c r="E2" s="3"/>
      <c r="F2" s="33"/>
      <c r="G2" s="31"/>
    </row>
    <row r="3" spans="1:7">
      <c r="A3" s="370"/>
      <c r="B3" s="5" t="s">
        <v>839</v>
      </c>
      <c r="C3" s="6"/>
      <c r="D3" s="200"/>
      <c r="E3" s="3"/>
      <c r="F3" s="6"/>
      <c r="G3" s="31"/>
    </row>
    <row r="4" spans="1:7" ht="15.75">
      <c r="A4" s="370"/>
      <c r="B4" s="38" t="s">
        <v>849</v>
      </c>
      <c r="C4" s="7"/>
      <c r="D4" s="201"/>
      <c r="E4" s="3"/>
      <c r="F4" s="7"/>
      <c r="G4" s="31"/>
    </row>
    <row r="5" spans="1:7">
      <c r="A5" s="370"/>
      <c r="B5" s="37" t="s">
        <v>1040</v>
      </c>
      <c r="C5" s="4"/>
      <c r="D5" s="202"/>
      <c r="E5" s="3"/>
      <c r="F5" s="4"/>
      <c r="G5" s="31"/>
    </row>
    <row r="6" spans="1:7">
      <c r="A6" s="370"/>
      <c r="B6" s="8"/>
      <c r="C6" s="8"/>
      <c r="D6" s="203"/>
      <c r="E6" s="8"/>
      <c r="F6" s="8"/>
      <c r="G6" s="31"/>
    </row>
    <row r="7" spans="1:7">
      <c r="A7" s="370"/>
      <c r="B7" s="8"/>
      <c r="C7" s="8"/>
      <c r="D7" s="203"/>
      <c r="E7" s="8"/>
      <c r="F7" s="8"/>
      <c r="G7" s="31"/>
    </row>
    <row r="8" spans="1:7">
      <c r="A8" s="370"/>
      <c r="B8" s="8"/>
      <c r="C8" s="8"/>
      <c r="D8" s="203"/>
      <c r="E8" s="8"/>
      <c r="F8" s="8"/>
      <c r="G8" s="31"/>
    </row>
    <row r="9" spans="1:7">
      <c r="A9" s="370"/>
      <c r="B9" s="373" t="s">
        <v>850</v>
      </c>
      <c r="C9" s="373"/>
      <c r="D9" s="373"/>
      <c r="E9" s="373"/>
      <c r="F9" s="373"/>
      <c r="G9" s="31"/>
    </row>
    <row r="10" spans="1:7" ht="27" customHeight="1">
      <c r="A10" s="370"/>
      <c r="B10" s="374" t="s">
        <v>438</v>
      </c>
      <c r="C10" s="374"/>
      <c r="D10" s="374"/>
      <c r="E10" s="374"/>
      <c r="F10" s="374"/>
      <c r="G10" s="31"/>
    </row>
    <row r="11" spans="1:7" ht="27" customHeight="1">
      <c r="A11" s="370"/>
      <c r="B11" s="375"/>
      <c r="C11" s="375"/>
      <c r="D11" s="375"/>
      <c r="E11" s="375"/>
      <c r="F11" s="375"/>
      <c r="G11" s="31"/>
    </row>
    <row r="12" spans="1:7">
      <c r="A12" s="370"/>
      <c r="B12" s="39" t="s">
        <v>848</v>
      </c>
      <c r="C12" s="40" t="s">
        <v>851</v>
      </c>
      <c r="D12" s="204" t="s">
        <v>852</v>
      </c>
      <c r="E12" s="40" t="s">
        <v>612</v>
      </c>
      <c r="F12" s="40" t="s">
        <v>613</v>
      </c>
      <c r="G12" s="31"/>
    </row>
    <row r="13" spans="1:7" ht="33.75">
      <c r="A13" s="370"/>
      <c r="B13" s="2">
        <v>1</v>
      </c>
      <c r="C13" s="34" t="s">
        <v>1088</v>
      </c>
      <c r="D13" s="36" t="s">
        <v>876</v>
      </c>
      <c r="E13" s="187" t="s">
        <v>853</v>
      </c>
      <c r="F13" s="187"/>
      <c r="G13" s="31"/>
    </row>
    <row r="14" spans="1:7" ht="33.75">
      <c r="A14" s="370"/>
      <c r="B14" s="2">
        <v>2</v>
      </c>
      <c r="C14" s="34" t="s">
        <v>1088</v>
      </c>
      <c r="D14" s="36" t="s">
        <v>1025</v>
      </c>
      <c r="E14" s="187" t="s">
        <v>530</v>
      </c>
      <c r="F14" s="187" t="s">
        <v>531</v>
      </c>
      <c r="G14" s="31"/>
    </row>
    <row r="15" spans="1:7" ht="89.1" customHeight="1">
      <c r="A15" s="370"/>
      <c r="B15" s="376">
        <v>2.0099999999999998</v>
      </c>
      <c r="C15" s="367" t="s">
        <v>1088</v>
      </c>
      <c r="D15" s="379" t="s">
        <v>2263</v>
      </c>
      <c r="E15" s="188" t="s">
        <v>614</v>
      </c>
      <c r="F15" s="188" t="s">
        <v>617</v>
      </c>
      <c r="G15" s="31"/>
    </row>
    <row r="16" spans="1:7" ht="99" customHeight="1">
      <c r="A16" s="370"/>
      <c r="B16" s="377"/>
      <c r="C16" s="368"/>
      <c r="D16" s="380"/>
      <c r="E16" s="189"/>
      <c r="F16" s="189" t="s">
        <v>615</v>
      </c>
      <c r="G16" s="31"/>
    </row>
    <row r="17" spans="1:7" ht="63" customHeight="1">
      <c r="A17" s="370"/>
      <c r="B17" s="378"/>
      <c r="C17" s="369"/>
      <c r="D17" s="381"/>
      <c r="E17" s="34"/>
      <c r="F17" s="34" t="s">
        <v>616</v>
      </c>
      <c r="G17" s="31"/>
    </row>
    <row r="18" spans="1:7" ht="117" customHeight="1">
      <c r="A18" s="370"/>
      <c r="B18" s="376">
        <v>2.02</v>
      </c>
      <c r="C18" s="367" t="s">
        <v>1088</v>
      </c>
      <c r="D18" s="379" t="s">
        <v>2264</v>
      </c>
      <c r="E18" s="188" t="s">
        <v>439</v>
      </c>
      <c r="F18" s="188" t="s">
        <v>525</v>
      </c>
      <c r="G18" s="31"/>
    </row>
    <row r="19" spans="1:7" ht="71.099999999999994" customHeight="1">
      <c r="A19" s="370"/>
      <c r="B19" s="377"/>
      <c r="C19" s="368"/>
      <c r="D19" s="380"/>
      <c r="E19" s="189" t="s">
        <v>529</v>
      </c>
      <c r="F19" s="189" t="s">
        <v>440</v>
      </c>
      <c r="G19" s="31"/>
    </row>
    <row r="20" spans="1:7" ht="90.75" customHeight="1">
      <c r="A20" s="370"/>
      <c r="B20" s="377"/>
      <c r="C20" s="368"/>
      <c r="D20" s="380"/>
      <c r="E20" s="189"/>
      <c r="F20" s="189" t="s">
        <v>619</v>
      </c>
      <c r="G20" s="31"/>
    </row>
    <row r="21" spans="1:7" ht="74.25" customHeight="1">
      <c r="A21" s="370"/>
      <c r="B21" s="378"/>
      <c r="C21" s="369"/>
      <c r="D21" s="381"/>
      <c r="E21" s="34"/>
      <c r="F21" s="34" t="s">
        <v>618</v>
      </c>
      <c r="G21" s="31"/>
    </row>
    <row r="22" spans="1:7" ht="90" customHeight="1">
      <c r="A22" s="370"/>
      <c r="B22" s="361">
        <v>2.0299999999999998</v>
      </c>
      <c r="C22" s="361" t="s">
        <v>822</v>
      </c>
      <c r="D22" s="364" t="s">
        <v>2265</v>
      </c>
      <c r="E22" s="367" t="s">
        <v>437</v>
      </c>
      <c r="F22" s="188" t="s">
        <v>460</v>
      </c>
      <c r="G22" s="31"/>
    </row>
    <row r="23" spans="1:7" ht="109.5" customHeight="1">
      <c r="A23" s="370"/>
      <c r="B23" s="362"/>
      <c r="C23" s="362"/>
      <c r="D23" s="365"/>
      <c r="E23" s="368"/>
      <c r="F23" s="189" t="s">
        <v>823</v>
      </c>
      <c r="G23" s="31"/>
    </row>
    <row r="24" spans="1:7" ht="74.25" customHeight="1">
      <c r="A24" s="370"/>
      <c r="B24" s="363"/>
      <c r="C24" s="363"/>
      <c r="D24" s="366"/>
      <c r="E24" s="369"/>
      <c r="F24" s="34" t="s">
        <v>436</v>
      </c>
      <c r="G24" s="31"/>
    </row>
    <row r="25" spans="1:7" ht="72" customHeight="1">
      <c r="A25" s="370"/>
      <c r="B25" s="2" t="s">
        <v>458</v>
      </c>
      <c r="C25" s="34" t="s">
        <v>459</v>
      </c>
      <c r="D25" s="36" t="s">
        <v>2266</v>
      </c>
      <c r="E25" s="34" t="s">
        <v>2261</v>
      </c>
      <c r="F25" s="34" t="s">
        <v>461</v>
      </c>
      <c r="G25" s="31"/>
    </row>
    <row r="26" spans="1:7" ht="98.1" customHeight="1">
      <c r="A26" s="370"/>
      <c r="B26" s="382">
        <v>3</v>
      </c>
      <c r="C26" s="376" t="s">
        <v>70</v>
      </c>
      <c r="D26" s="379" t="s">
        <v>2267</v>
      </c>
      <c r="E26" s="367" t="s">
        <v>0</v>
      </c>
      <c r="F26" s="188" t="s">
        <v>64</v>
      </c>
      <c r="G26" s="31"/>
    </row>
    <row r="27" spans="1:7" ht="90" customHeight="1">
      <c r="A27" s="370"/>
      <c r="B27" s="383"/>
      <c r="C27" s="377"/>
      <c r="D27" s="380"/>
      <c r="E27" s="368"/>
      <c r="F27" s="189" t="s">
        <v>59</v>
      </c>
      <c r="G27" s="31"/>
    </row>
    <row r="28" spans="1:7" ht="19.350000000000001" customHeight="1">
      <c r="A28" s="370"/>
      <c r="B28" s="383"/>
      <c r="C28" s="377"/>
      <c r="D28" s="380"/>
      <c r="E28" s="368"/>
      <c r="F28" s="189" t="s">
        <v>60</v>
      </c>
      <c r="G28" s="31"/>
    </row>
    <row r="29" spans="1:7" ht="74.650000000000006" customHeight="1">
      <c r="A29" s="370"/>
      <c r="B29" s="383"/>
      <c r="C29" s="377"/>
      <c r="D29" s="380"/>
      <c r="E29" s="368"/>
      <c r="F29" s="189" t="s">
        <v>61</v>
      </c>
      <c r="G29" s="31"/>
    </row>
    <row r="30" spans="1:7" ht="62.65" customHeight="1">
      <c r="A30" s="370"/>
      <c r="B30" s="383"/>
      <c r="C30" s="377"/>
      <c r="D30" s="380"/>
      <c r="E30" s="368"/>
      <c r="F30" s="189" t="s">
        <v>62</v>
      </c>
      <c r="G30" s="31"/>
    </row>
    <row r="31" spans="1:7" ht="81" customHeight="1">
      <c r="A31" s="370"/>
      <c r="B31" s="383"/>
      <c r="C31" s="377"/>
      <c r="D31" s="380"/>
      <c r="E31" s="368"/>
      <c r="F31" s="189" t="s">
        <v>63</v>
      </c>
      <c r="G31" s="31"/>
    </row>
    <row r="32" spans="1:7" ht="48.75" customHeight="1">
      <c r="A32" s="370"/>
      <c r="B32" s="383"/>
      <c r="C32" s="377"/>
      <c r="D32" s="380"/>
      <c r="E32" s="368"/>
      <c r="F32" s="189" t="s">
        <v>66</v>
      </c>
      <c r="G32" s="31"/>
    </row>
    <row r="33" spans="1:7" ht="98.65" customHeight="1">
      <c r="A33" s="370"/>
      <c r="B33" s="383"/>
      <c r="C33" s="377"/>
      <c r="D33" s="380"/>
      <c r="E33" s="368"/>
      <c r="F33" s="189" t="s">
        <v>65</v>
      </c>
      <c r="G33" s="31"/>
    </row>
    <row r="34" spans="1:7" ht="89.1" customHeight="1">
      <c r="A34" s="370"/>
      <c r="B34" s="383"/>
      <c r="C34" s="377"/>
      <c r="D34" s="380"/>
      <c r="E34" s="368"/>
      <c r="F34" s="189" t="s">
        <v>67</v>
      </c>
      <c r="G34" s="31"/>
    </row>
    <row r="35" spans="1:7" ht="29.1" customHeight="1">
      <c r="A35" s="370"/>
      <c r="B35" s="383"/>
      <c r="C35" s="377"/>
      <c r="D35" s="380"/>
      <c r="E35" s="368"/>
      <c r="F35" s="189" t="s">
        <v>68</v>
      </c>
      <c r="G35" s="31"/>
    </row>
    <row r="36" spans="1:7" ht="126.75">
      <c r="A36" s="370"/>
      <c r="B36" s="384"/>
      <c r="C36" s="378"/>
      <c r="D36" s="381"/>
      <c r="E36" s="369"/>
      <c r="F36" s="190" t="s">
        <v>69</v>
      </c>
      <c r="G36" s="31"/>
    </row>
    <row r="37" spans="1:7" ht="112.5">
      <c r="A37" s="370"/>
      <c r="B37" s="163">
        <v>3.01</v>
      </c>
      <c r="C37" s="164" t="s">
        <v>70</v>
      </c>
      <c r="D37" s="36" t="s">
        <v>2268</v>
      </c>
      <c r="E37" s="191" t="s">
        <v>1328</v>
      </c>
      <c r="F37" s="192" t="s">
        <v>1434</v>
      </c>
      <c r="G37" s="31"/>
    </row>
    <row r="38" spans="1:7" ht="101.25">
      <c r="A38" s="370"/>
      <c r="B38" s="163">
        <v>3.02</v>
      </c>
      <c r="C38" s="164" t="s">
        <v>1361</v>
      </c>
      <c r="D38" s="36" t="s">
        <v>2269</v>
      </c>
      <c r="E38" s="191" t="s">
        <v>1376</v>
      </c>
      <c r="F38" s="192" t="s">
        <v>1435</v>
      </c>
      <c r="G38" s="31"/>
    </row>
    <row r="39" spans="1:7" ht="101.25">
      <c r="A39" s="370"/>
      <c r="B39" s="173">
        <v>4</v>
      </c>
      <c r="C39" s="172" t="s">
        <v>1531</v>
      </c>
      <c r="D39" s="36" t="s">
        <v>2270</v>
      </c>
      <c r="E39" s="34" t="s">
        <v>2213</v>
      </c>
      <c r="F39" s="34" t="s">
        <v>1532</v>
      </c>
      <c r="G39" s="31"/>
    </row>
    <row r="40" spans="1:7" ht="56.25">
      <c r="A40" s="370"/>
      <c r="B40" s="163">
        <v>4.01</v>
      </c>
      <c r="C40" s="172" t="s">
        <v>1531</v>
      </c>
      <c r="D40" s="36" t="s">
        <v>2272</v>
      </c>
      <c r="E40" s="34" t="s">
        <v>2227</v>
      </c>
      <c r="F40" s="34" t="s">
        <v>2231</v>
      </c>
      <c r="G40" s="31"/>
    </row>
    <row r="41" spans="1:7" ht="56.25">
      <c r="A41" s="370"/>
      <c r="B41" s="163" t="s">
        <v>2259</v>
      </c>
      <c r="C41" s="172" t="s">
        <v>1531</v>
      </c>
      <c r="D41" s="36" t="s">
        <v>2271</v>
      </c>
      <c r="E41" s="34" t="s">
        <v>2262</v>
      </c>
      <c r="F41" s="34" t="s">
        <v>2260</v>
      </c>
      <c r="G41" s="31"/>
    </row>
    <row r="42" spans="1:7" ht="56.25">
      <c r="A42" s="370"/>
      <c r="B42" s="163" t="s">
        <v>2295</v>
      </c>
      <c r="C42" s="172" t="s">
        <v>1531</v>
      </c>
      <c r="D42" s="36" t="s">
        <v>2302</v>
      </c>
      <c r="E42" s="34" t="s">
        <v>2261</v>
      </c>
      <c r="F42" s="34" t="s">
        <v>2296</v>
      </c>
      <c r="G42" s="31"/>
    </row>
    <row r="43" spans="1:7" ht="123.75">
      <c r="A43" s="370"/>
      <c r="B43" s="184">
        <v>4.0999999999999996</v>
      </c>
      <c r="C43" s="172" t="s">
        <v>2301</v>
      </c>
      <c r="D43" s="185">
        <v>42867</v>
      </c>
      <c r="E43" s="193" t="s">
        <v>2304</v>
      </c>
      <c r="F43" s="34" t="s">
        <v>2303</v>
      </c>
      <c r="G43" s="31"/>
    </row>
    <row r="44" spans="1:7" ht="78.75">
      <c r="A44" s="370"/>
      <c r="B44" s="184">
        <v>4.2</v>
      </c>
      <c r="C44" s="172" t="s">
        <v>2301</v>
      </c>
      <c r="D44" s="185">
        <v>42704</v>
      </c>
      <c r="E44" s="193" t="s">
        <v>2503</v>
      </c>
      <c r="F44" s="34" t="s">
        <v>2478</v>
      </c>
      <c r="G44" s="31"/>
    </row>
    <row r="45" spans="1:7" ht="157.5">
      <c r="A45" s="370"/>
      <c r="B45" s="233">
        <v>5</v>
      </c>
      <c r="C45" s="172" t="s">
        <v>2301</v>
      </c>
      <c r="D45" s="185">
        <v>42867</v>
      </c>
      <c r="E45" s="193" t="s">
        <v>12784</v>
      </c>
      <c r="F45" s="34" t="s">
        <v>12506</v>
      </c>
      <c r="G45" s="31"/>
    </row>
    <row r="46" spans="1:7" ht="45">
      <c r="A46" s="370"/>
      <c r="B46" s="184">
        <v>5.01</v>
      </c>
      <c r="C46" s="172" t="s">
        <v>2301</v>
      </c>
      <c r="D46" s="185">
        <v>42907</v>
      </c>
      <c r="E46" s="193" t="s">
        <v>15650</v>
      </c>
      <c r="F46" s="34" t="s">
        <v>12506</v>
      </c>
      <c r="G46" s="31"/>
    </row>
    <row r="47" spans="1:7" ht="67.5">
      <c r="A47" s="370"/>
      <c r="B47" s="184">
        <v>5.0999999999999996</v>
      </c>
      <c r="C47" s="172" t="s">
        <v>2301</v>
      </c>
      <c r="D47" s="185">
        <v>43070</v>
      </c>
      <c r="E47" s="193" t="s">
        <v>12994</v>
      </c>
      <c r="F47" s="34" t="s">
        <v>12995</v>
      </c>
      <c r="G47" s="31"/>
    </row>
    <row r="48" spans="1:7" ht="56.25">
      <c r="A48" s="370"/>
      <c r="B48" s="184">
        <v>5.1100000000000003</v>
      </c>
      <c r="C48" s="172" t="s">
        <v>13232</v>
      </c>
      <c r="D48" s="185">
        <v>43217</v>
      </c>
      <c r="E48" s="193" t="s">
        <v>13358</v>
      </c>
      <c r="F48" s="34" t="s">
        <v>13266</v>
      </c>
      <c r="G48" s="31"/>
    </row>
    <row r="49" spans="1:7" ht="56.25">
      <c r="A49" s="370"/>
      <c r="B49" s="184">
        <v>5.12</v>
      </c>
      <c r="C49" s="172" t="s">
        <v>13232</v>
      </c>
      <c r="D49" s="185">
        <v>43581</v>
      </c>
      <c r="E49" s="193" t="s">
        <v>13358</v>
      </c>
      <c r="F49" s="34" t="s">
        <v>13920</v>
      </c>
      <c r="G49" s="31"/>
    </row>
    <row r="50" spans="1:7" ht="78.75">
      <c r="A50" s="370"/>
      <c r="B50" s="233">
        <v>6</v>
      </c>
      <c r="C50" s="172" t="s">
        <v>13232</v>
      </c>
      <c r="D50" s="185">
        <v>43964</v>
      </c>
      <c r="E50" s="193" t="s">
        <v>14138</v>
      </c>
      <c r="F50" s="34" t="s">
        <v>13925</v>
      </c>
      <c r="G50" s="31"/>
    </row>
    <row r="51" spans="1:7" ht="45">
      <c r="A51" s="370"/>
      <c r="B51" s="184">
        <v>6.01</v>
      </c>
      <c r="C51" s="172" t="s">
        <v>13232</v>
      </c>
      <c r="D51" s="185">
        <v>43970</v>
      </c>
      <c r="E51" s="193" t="s">
        <v>15651</v>
      </c>
      <c r="F51" s="193" t="s">
        <v>13925</v>
      </c>
      <c r="G51" s="31"/>
    </row>
    <row r="52" spans="1:7" ht="45">
      <c r="A52" s="370"/>
      <c r="B52" s="184">
        <v>6.1</v>
      </c>
      <c r="C52" s="172" t="s">
        <v>13232</v>
      </c>
      <c r="D52" s="185">
        <v>44314</v>
      </c>
      <c r="E52" s="193" t="s">
        <v>15631</v>
      </c>
      <c r="F52" s="193" t="s">
        <v>15144</v>
      </c>
      <c r="G52" s="31"/>
    </row>
    <row r="53" spans="1:7" ht="45">
      <c r="A53" s="370"/>
      <c r="B53" s="184">
        <v>6.2</v>
      </c>
      <c r="C53" s="172" t="s">
        <v>13232</v>
      </c>
      <c r="D53" s="185">
        <v>44678</v>
      </c>
      <c r="E53" s="193" t="s">
        <v>15631</v>
      </c>
      <c r="F53" s="193" t="s">
        <v>15624</v>
      </c>
      <c r="G53" s="31"/>
    </row>
    <row r="54" spans="1:7" ht="45">
      <c r="A54" s="370"/>
      <c r="B54" s="184">
        <v>6.21</v>
      </c>
      <c r="C54" s="172" t="s">
        <v>13232</v>
      </c>
      <c r="D54" s="185">
        <v>44687</v>
      </c>
      <c r="E54" s="193" t="s">
        <v>15652</v>
      </c>
      <c r="F54" s="193" t="s">
        <v>15624</v>
      </c>
      <c r="G54" s="31"/>
    </row>
    <row r="55" spans="1:7" ht="45">
      <c r="A55" s="370"/>
      <c r="B55" s="184">
        <v>6.22</v>
      </c>
      <c r="C55" s="172" t="s">
        <v>13232</v>
      </c>
      <c r="D55" s="348">
        <v>44692</v>
      </c>
      <c r="E55" s="193" t="s">
        <v>15651</v>
      </c>
      <c r="F55" s="193" t="s">
        <v>15624</v>
      </c>
      <c r="G55" s="31"/>
    </row>
    <row r="56" spans="1:7" ht="13.5" thickBot="1">
      <c r="A56" s="371"/>
      <c r="B56" s="372" t="str">
        <f ca="1">OFFSET(L!$C$1,MATCH("General"&amp;"Cpy",L!$A:$A,0)-1,SL,,)</f>
        <v>© 2022 Responsible Minerals Initiative. All rights reserved.</v>
      </c>
      <c r="C56" s="372"/>
      <c r="D56" s="372"/>
      <c r="E56" s="372"/>
      <c r="F56" s="372"/>
      <c r="G56" s="32"/>
    </row>
    <row r="57" spans="1:7" ht="13.5" thickTop="1">
      <c r="A57" s="113"/>
      <c r="B57" s="114"/>
      <c r="C57" s="114"/>
      <c r="D57" s="205"/>
      <c r="E57" s="114"/>
      <c r="F57" s="114"/>
      <c r="G57" s="114"/>
    </row>
  </sheetData>
  <sheetProtection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C26:C36"/>
    <mergeCell ref="B26:B36"/>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5"/>
      <c r="B1" s="386"/>
      <c r="C1" s="386"/>
      <c r="D1" s="387"/>
    </row>
    <row r="2" spans="1:5" ht="71.25" customHeight="1">
      <c r="A2" s="84"/>
      <c r="B2" s="159" t="str">
        <f ca="1">OFFSET(L!$C$1,MATCH("Definitions"&amp;ADDRESS(ROW(),COLUMN(),4),L!$A:$A,0)-1,SL,,)</f>
        <v>ITEM</v>
      </c>
      <c r="C2" s="159" t="str">
        <f ca="1">OFFSET(L!$C$1,MATCH("Definitions"&amp;ADDRESS(ROW(),COLUMN(),4),L!$A:$A,0)-1,SL,,)</f>
        <v>DEFINITION</v>
      </c>
      <c r="D2" s="389"/>
      <c r="E2" s="121"/>
    </row>
    <row r="3" spans="1:5" ht="64.150000000000006" customHeight="1">
      <c r="A3" s="84"/>
      <c r="B3" s="71" t="str">
        <f ca="1">OFFSET(L!$C$1,MATCH("Definitions"&amp;ADDRESS(ROW(),COLUMN(),4),L!$A:$A,0)-1,SL,,)</f>
        <v>3TG</v>
      </c>
      <c r="C3" s="71" t="str">
        <f ca="1">OFFSET(L!$C$1,MATCH("Definitions"&amp;ADDRESS(ROW(),COLUMN(),4),L!$A:$A,0)-1,SL,,)</f>
        <v>Tantalum, tin, tungsten, gold</v>
      </c>
      <c r="D3" s="389"/>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9"/>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9"/>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9"/>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9"/>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9"/>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9"/>
      <c r="E9" s="122" t="s">
        <v>1313</v>
      </c>
    </row>
    <row r="10" spans="1:5" ht="45">
      <c r="A10" s="84"/>
      <c r="B10" s="71" t="str">
        <f ca="1">OFFSET(L!$C$1,MATCH("Definitions"&amp;ADDRESS(ROW(),COLUMN(),4),L!$A:$A,0)-1,SL,,)</f>
        <v>DRC</v>
      </c>
      <c r="C10" s="71" t="str">
        <f ca="1">OFFSET(L!$C$1,MATCH("Definitions"&amp;ADDRESS(ROW(),COLUMN(),4),L!$A:$A,0)-1,SL,,)</f>
        <v>Democratic Republic of Congo</v>
      </c>
      <c r="D10" s="389"/>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9"/>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9"/>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9"/>
      <c r="E13" s="122" t="s">
        <v>1314</v>
      </c>
    </row>
    <row r="14" spans="1:5" ht="24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9"/>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9"/>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9"/>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9"/>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9"/>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9"/>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9"/>
      <c r="E20" s="122"/>
    </row>
    <row r="21" spans="1:5" ht="15">
      <c r="A21" s="84"/>
      <c r="B21" s="71" t="str">
        <f ca="1">OFFSET(L!$C$1,MATCH("Definitions"&amp;ADDRESS(ROW(),COLUMN(),4),L!$A:$A,0)-1,SL,,)</f>
        <v>RBA</v>
      </c>
      <c r="C21" s="71" t="str">
        <f ca="1">OFFSET(L!$C$1,MATCH("Definitions"&amp;ADDRESS(ROW(),COLUMN(),4),L!$A:$A,0)-1,SL,,)</f>
        <v>Responsible Business Alliance (www.responsiblebusiness.org)</v>
      </c>
      <c r="D21" s="389"/>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9"/>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9"/>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9"/>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9"/>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9"/>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9"/>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9"/>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9"/>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9"/>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9"/>
      <c r="E31" s="122"/>
    </row>
    <row r="32" spans="1:5" ht="15">
      <c r="A32" s="84"/>
      <c r="B32" s="388" t="str">
        <f ca="1">OFFSET(L!$C$1,MATCH("General"&amp;"Cpy",L!$A:$A,0)-1,SL,,)</f>
        <v>© 2022 Responsible Minerals Initiative. All rights reserved.</v>
      </c>
      <c r="C32" s="388"/>
      <c r="D32" s="389"/>
      <c r="E32" s="122"/>
    </row>
    <row r="33" spans="1:4" ht="13.5" thickBot="1">
      <c r="A33" s="85"/>
      <c r="B33" s="176"/>
      <c r="C33" s="176"/>
      <c r="D33" s="390"/>
    </row>
    <row r="34" spans="1:4" ht="13.5" thickTop="1"/>
  </sheetData>
  <sheetProtection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sheetPr codeName="Sheet4">
    <tabColor rgb="FF92D050"/>
    <pageSetUpPr fitToPage="1"/>
  </sheetPr>
  <dimension ref="A1:AH111"/>
  <sheetViews>
    <sheetView showGridLines="0" showZeros="0" tabSelected="1" zoomScalePageLayoutView="70" workbookViewId="0">
      <selection activeCell="E3" sqref="E3"/>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25"/>
      <c r="B1" s="426"/>
      <c r="C1" s="426"/>
      <c r="D1" s="426"/>
      <c r="E1" s="426"/>
      <c r="F1" s="426"/>
      <c r="G1" s="426"/>
      <c r="H1" s="426"/>
      <c r="I1" s="426"/>
      <c r="J1" s="426"/>
      <c r="K1" s="427"/>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28" t="str">
        <f ca="1">OFFSET(L!$C$1,MATCH("Declaration"&amp;ADDRESS(ROW(),COLUMN(),4),L!$A:$A,0)-1,SL,,)</f>
        <v>Conflict Minerals Reporting Template (CMRT)</v>
      </c>
      <c r="E2" s="429"/>
      <c r="F2" s="429"/>
      <c r="G2" s="429"/>
      <c r="H2" s="429"/>
      <c r="I2" s="429"/>
      <c r="J2" s="430"/>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38"/>
      <c r="G3" s="438"/>
      <c r="H3" s="438"/>
      <c r="I3" s="175"/>
      <c r="J3" s="160" t="s">
        <v>15654</v>
      </c>
      <c r="K3" s="44"/>
      <c r="L3" s="133"/>
      <c r="M3" s="124"/>
      <c r="N3" s="124"/>
      <c r="O3" s="125"/>
      <c r="P3" s="138">
        <f>MATCH($D$3,LN,0)</f>
        <v>1</v>
      </c>
    </row>
    <row r="4" spans="1:34" ht="15.75">
      <c r="A4" s="42"/>
      <c r="B4" s="434" t="str">
        <f ca="1">OFFSET(L!$C$1,MATCH("Declaration"&amp;ADDRESS(ROW(),COLUMN(),4),L!$A:$A,0)-1,SL,,)</f>
        <v>The purpose of this document is to collect sourcing information on tin, tantalum, tungsten and gold used in products</v>
      </c>
      <c r="C4" s="434"/>
      <c r="D4" s="434"/>
      <c r="E4" s="434"/>
      <c r="F4" s="434"/>
      <c r="G4" s="434"/>
      <c r="H4" s="434"/>
      <c r="I4" s="439" t="str">
        <f ca="1">OFFSET(L!$C$1,MATCH("Declaration"&amp;ADDRESS(ROW(),COLUMN(),4),L!$A:$A,0)-1,SL,,)</f>
        <v>Link to Terms &amp; Conditions</v>
      </c>
      <c r="J4" s="439"/>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34" t="str">
        <f ca="1">OFFSET(L!$C$1,MATCH("Declaration"&amp;ADDRESS(ROW(),COLUMN(),4),L!$A:$A,0)-1,SL,,)</f>
        <v>Mandatory fields are noted with an asterisk (*).  Consult the instructions tab for guidance on how to answer each question.</v>
      </c>
      <c r="C6" s="434"/>
      <c r="D6" s="434"/>
      <c r="E6" s="434"/>
      <c r="F6" s="434"/>
      <c r="G6" s="434"/>
      <c r="H6" s="434"/>
      <c r="I6" s="434"/>
      <c r="J6" s="434"/>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43" t="str">
        <f ca="1">OFFSET(L!$C$1,MATCH("Declaration"&amp;ADDRESS(ROW(),COLUMN(),4),L!$A:$A,0)-1,SL,,)</f>
        <v>Company Information</v>
      </c>
      <c r="C7" s="443"/>
      <c r="D7" s="443"/>
      <c r="E7" s="443"/>
      <c r="F7" s="443"/>
      <c r="G7" s="443"/>
      <c r="H7" s="443"/>
      <c r="I7" s="443"/>
      <c r="J7" s="443"/>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31" t="s">
        <v>15655</v>
      </c>
      <c r="E8" s="432"/>
      <c r="F8" s="432"/>
      <c r="G8" s="432"/>
      <c r="H8" s="432"/>
      <c r="I8" s="432"/>
      <c r="J8" s="433"/>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40" t="s">
        <v>494</v>
      </c>
      <c r="E9" s="441"/>
      <c r="F9" s="441"/>
      <c r="G9" s="442"/>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44" t="str">
        <f ca="1">OFFSET(L!$C$1,MATCH("Declaration"&amp;ADDRESS(ROW(),COLUMN(),4)&amp;LEFT($D$9,1),L!$A:$A,0)-1,SL,,)</f>
        <v>Description of Scope:</v>
      </c>
      <c r="C10" s="144"/>
      <c r="D10" s="435"/>
      <c r="E10" s="436"/>
      <c r="F10" s="436"/>
      <c r="G10" s="436"/>
      <c r="H10" s="436"/>
      <c r="I10" s="436"/>
      <c r="J10" s="437"/>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45"/>
      <c r="C11" s="144"/>
      <c r="D11" s="410" t="str">
        <f ca="1">IF(D9=Q9,OFFSET(L!$C$1,MATCH("Declaration"&amp;ADDRESS(ROW(),COLUMN(),4),L!$A:$A,0)-1,SL,,),"")</f>
        <v/>
      </c>
      <c r="E11" s="411"/>
      <c r="F11" s="411"/>
      <c r="G11" s="411"/>
      <c r="H11" s="411"/>
      <c r="I11" s="411"/>
      <c r="J11" s="412"/>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8" t="s">
        <v>15656</v>
      </c>
      <c r="E12" s="419"/>
      <c r="F12" s="419"/>
      <c r="G12" s="419"/>
      <c r="H12" s="419"/>
      <c r="I12" s="419"/>
      <c r="J12" s="420"/>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8"/>
      <c r="E13" s="419"/>
      <c r="F13" s="419"/>
      <c r="G13" s="419"/>
      <c r="H13" s="419"/>
      <c r="I13" s="419"/>
      <c r="J13" s="420"/>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8" t="s">
        <v>15657</v>
      </c>
      <c r="E14" s="419"/>
      <c r="F14" s="419"/>
      <c r="G14" s="419"/>
      <c r="H14" s="419"/>
      <c r="I14" s="419"/>
      <c r="J14" s="420"/>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8" t="s">
        <v>15658</v>
      </c>
      <c r="E15" s="419"/>
      <c r="F15" s="419"/>
      <c r="G15" s="419"/>
      <c r="H15" s="419"/>
      <c r="I15" s="419"/>
      <c r="J15" s="420"/>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46" t="s">
        <v>15659</v>
      </c>
      <c r="E16" s="447"/>
      <c r="F16" s="447"/>
      <c r="G16" s="447"/>
      <c r="H16" s="447"/>
      <c r="I16" s="447"/>
      <c r="J16" s="448"/>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8" t="s">
        <v>15660</v>
      </c>
      <c r="E17" s="419"/>
      <c r="F17" s="419"/>
      <c r="G17" s="419"/>
      <c r="H17" s="419"/>
      <c r="I17" s="419"/>
      <c r="J17" s="420"/>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391" t="s">
        <v>15661</v>
      </c>
      <c r="E18" s="392"/>
      <c r="F18" s="392"/>
      <c r="G18" s="392"/>
      <c r="H18" s="392"/>
      <c r="I18" s="392"/>
      <c r="J18" s="393"/>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8" t="s">
        <v>15662</v>
      </c>
      <c r="E19" s="419"/>
      <c r="F19" s="419"/>
      <c r="G19" s="419"/>
      <c r="H19" s="419"/>
      <c r="I19" s="419"/>
      <c r="J19" s="420"/>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46" t="s">
        <v>15663</v>
      </c>
      <c r="E20" s="447"/>
      <c r="F20" s="447"/>
      <c r="G20" s="447"/>
      <c r="H20" s="447"/>
      <c r="I20" s="447"/>
      <c r="J20" s="448"/>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449" t="s">
        <v>15660</v>
      </c>
      <c r="E21" s="450"/>
      <c r="F21" s="450"/>
      <c r="G21" s="450"/>
      <c r="H21" s="450"/>
      <c r="I21" s="450"/>
      <c r="J21" s="451"/>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452">
        <v>44789</v>
      </c>
      <c r="E22" s="453"/>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21"/>
      <c r="E23" s="421"/>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454" t="str">
        <f ca="1">OFFSET(L!$C$1,MATCH("Declaration"&amp;ADDRESS(ROW(),COLUMN(),4),L!$A:$A,0)-1,SL,,)</f>
        <v>Answer the following questions 1 - 8 based on the declaration scope indicated above</v>
      </c>
      <c r="C24" s="454"/>
      <c r="D24" s="454"/>
      <c r="E24" s="454"/>
      <c r="F24" s="454"/>
      <c r="G24" s="454"/>
      <c r="H24" s="454"/>
      <c r="I24" s="454"/>
      <c r="J24" s="454"/>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1" t="str">
        <f ca="1">OFFSET(L!$C$1,MATCH("Declaration"&amp;ADDRESS(ROW(),COLUMN(),4),L!$A:$A,0)-1,SL,,)</f>
        <v>Answer</v>
      </c>
      <c r="E25" s="401"/>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94" t="s">
        <v>488</v>
      </c>
      <c r="E26" s="395"/>
      <c r="F26" s="15"/>
      <c r="G26" s="396" t="s">
        <v>15748</v>
      </c>
      <c r="H26" s="397"/>
      <c r="I26" s="397"/>
      <c r="J26" s="398"/>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94" t="s">
        <v>488</v>
      </c>
      <c r="E27" s="395"/>
      <c r="F27" s="15"/>
      <c r="G27" s="396" t="s">
        <v>15747</v>
      </c>
      <c r="H27" s="397"/>
      <c r="I27" s="397"/>
      <c r="J27" s="398"/>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94" t="s">
        <v>488</v>
      </c>
      <c r="E28" s="395"/>
      <c r="F28" s="15"/>
      <c r="G28" s="396" t="s">
        <v>15747</v>
      </c>
      <c r="H28" s="397"/>
      <c r="I28" s="397"/>
      <c r="J28" s="398"/>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94" t="s">
        <v>488</v>
      </c>
      <c r="E29" s="395"/>
      <c r="F29" s="15"/>
      <c r="G29" s="396" t="s">
        <v>15736</v>
      </c>
      <c r="H29" s="397"/>
      <c r="I29" s="397"/>
      <c r="J29" s="398"/>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403" t="str">
        <f ca="1">D25</f>
        <v>Answer</v>
      </c>
      <c r="E31" s="403"/>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39.950000000000003" customHeight="1">
      <c r="A32" s="49"/>
      <c r="B32" s="48" t="str">
        <f ca="1">B26</f>
        <v>Tantalum  (*)</v>
      </c>
      <c r="C32" s="13"/>
      <c r="D32" s="413" t="s">
        <v>488</v>
      </c>
      <c r="E32" s="414"/>
      <c r="F32" s="55"/>
      <c r="G32" s="396" t="s">
        <v>15664</v>
      </c>
      <c r="H32" s="397"/>
      <c r="I32" s="397"/>
      <c r="J32" s="398"/>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94" t="s">
        <v>488</v>
      </c>
      <c r="E33" s="395"/>
      <c r="F33" s="55"/>
      <c r="G33" s="396"/>
      <c r="H33" s="397"/>
      <c r="I33" s="397"/>
      <c r="J33" s="398"/>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94" t="s">
        <v>488</v>
      </c>
      <c r="E34" s="395"/>
      <c r="F34" s="55"/>
      <c r="G34" s="396"/>
      <c r="H34" s="397"/>
      <c r="I34" s="397"/>
      <c r="J34" s="398"/>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39.950000000000003" customHeight="1">
      <c r="A35" s="49"/>
      <c r="B35" s="48" t="str">
        <f ca="1">B29</f>
        <v>Tungsten  (*)</v>
      </c>
      <c r="C35" s="13"/>
      <c r="D35" s="394" t="s">
        <v>488</v>
      </c>
      <c r="E35" s="395"/>
      <c r="F35" s="55"/>
      <c r="G35" s="396" t="s">
        <v>15665</v>
      </c>
      <c r="H35" s="397"/>
      <c r="I35" s="397"/>
      <c r="J35" s="398"/>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403" t="str">
        <f ca="1">D25</f>
        <v>Answer</v>
      </c>
      <c r="E37" s="403"/>
      <c r="F37" s="21"/>
      <c r="G37" s="52" t="str">
        <f ca="1">G25</f>
        <v>Comments</v>
      </c>
      <c r="H37" s="417"/>
      <c r="I37" s="417"/>
      <c r="J37" s="417"/>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39.950000000000003" customHeight="1">
      <c r="A38" s="49"/>
      <c r="B38" s="48" t="str">
        <f ca="1">OFFSET(L!$C$1,MATCH("Declaration"&amp;ADDRESS(ROW(),COLUMN(),4),L!$A:$A,0)-1,SL,,)&amp;P38</f>
        <v>Tantalum  (*)</v>
      </c>
      <c r="C38" s="13"/>
      <c r="D38" s="394" t="s">
        <v>488</v>
      </c>
      <c r="E38" s="395"/>
      <c r="F38" s="55"/>
      <c r="G38" s="396" t="s">
        <v>15665</v>
      </c>
      <c r="H38" s="397"/>
      <c r="I38" s="397"/>
      <c r="J38" s="398"/>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95.1" customHeight="1">
      <c r="A39" s="49"/>
      <c r="B39" s="48" t="str">
        <f ca="1">OFFSET(L!$C$1,MATCH("Declaration"&amp;ADDRESS(ROW(),COLUMN(),4),L!$A:$A,0)-1,SL,,)&amp;P39</f>
        <v>Tin  (*)</v>
      </c>
      <c r="C39" s="13"/>
      <c r="D39" s="394" t="s">
        <v>488</v>
      </c>
      <c r="E39" s="395"/>
      <c r="F39" s="55"/>
      <c r="G39" s="396" t="s">
        <v>15739</v>
      </c>
      <c r="H39" s="397"/>
      <c r="I39" s="397"/>
      <c r="J39" s="398"/>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94" t="s">
        <v>489</v>
      </c>
      <c r="E40" s="395"/>
      <c r="F40" s="55"/>
      <c r="G40" s="396"/>
      <c r="H40" s="397"/>
      <c r="I40" s="397"/>
      <c r="J40" s="398"/>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39.950000000000003" customHeight="1">
      <c r="A41" s="49"/>
      <c r="B41" s="48" t="str">
        <f ca="1">OFFSET(L!$C$1,MATCH("Declaration"&amp;ADDRESS(ROW(),COLUMN(),4),L!$A:$A,0)-1,SL,,)&amp;P41</f>
        <v>Tungsten  (*)</v>
      </c>
      <c r="C41" s="13"/>
      <c r="D41" s="394" t="s">
        <v>488</v>
      </c>
      <c r="E41" s="395"/>
      <c r="F41" s="55"/>
      <c r="G41" s="396" t="s">
        <v>15667</v>
      </c>
      <c r="H41" s="397"/>
      <c r="I41" s="397"/>
      <c r="J41" s="398"/>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403" t="str">
        <f ca="1">D25</f>
        <v>Answer</v>
      </c>
      <c r="E43" s="403"/>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39.950000000000003" customHeight="1">
      <c r="A44" s="49"/>
      <c r="B44" s="48" t="str">
        <f ca="1">OFFSET(L!$C$1,MATCH("Declaration"&amp;ADDRESS(ROW(),COLUMN(),4),L!$A:$A,0)-1,SL,,)&amp;P44</f>
        <v>Tantalum  (*)</v>
      </c>
      <c r="C44" s="13"/>
      <c r="D44" s="394" t="s">
        <v>488</v>
      </c>
      <c r="E44" s="395"/>
      <c r="F44" s="55"/>
      <c r="G44" s="396" t="s">
        <v>15665</v>
      </c>
      <c r="H44" s="397"/>
      <c r="I44" s="397"/>
      <c r="J44" s="398"/>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95.1" customHeight="1">
      <c r="A45" s="49"/>
      <c r="B45" s="48" t="str">
        <f ca="1">OFFSET(L!$C$1,MATCH("Declaration"&amp;ADDRESS(ROW(),COLUMN(),4),L!$A:$A,0)-1,SL,,)&amp;P45</f>
        <v>Tin  (*)</v>
      </c>
      <c r="C45" s="13"/>
      <c r="D45" s="394" t="s">
        <v>488</v>
      </c>
      <c r="E45" s="395"/>
      <c r="F45" s="55"/>
      <c r="G45" s="396" t="s">
        <v>15740</v>
      </c>
      <c r="H45" s="397"/>
      <c r="I45" s="397"/>
      <c r="J45" s="398"/>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94" t="s">
        <v>489</v>
      </c>
      <c r="E46" s="395"/>
      <c r="F46" s="55"/>
      <c r="G46" s="396"/>
      <c r="H46" s="397"/>
      <c r="I46" s="397"/>
      <c r="J46" s="398"/>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39.950000000000003" customHeight="1">
      <c r="A47" s="49"/>
      <c r="B47" s="48" t="str">
        <f ca="1">OFFSET(L!$C$1,MATCH("Declaration"&amp;ADDRESS(ROW(),COLUMN(),4),L!$A:$A,0)-1,SL,,)&amp;P47</f>
        <v>Tungsten  (*)</v>
      </c>
      <c r="C47" s="13"/>
      <c r="D47" s="394" t="s">
        <v>488</v>
      </c>
      <c r="E47" s="395"/>
      <c r="F47" s="55"/>
      <c r="G47" s="396" t="s">
        <v>15667</v>
      </c>
      <c r="H47" s="397"/>
      <c r="I47" s="397"/>
      <c r="J47" s="398"/>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403" t="str">
        <f ca="1">D25</f>
        <v>Answer</v>
      </c>
      <c r="E49" s="403"/>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94" t="s">
        <v>489</v>
      </c>
      <c r="E50" s="395"/>
      <c r="F50" s="55"/>
      <c r="G50" s="396"/>
      <c r="H50" s="397"/>
      <c r="I50" s="397"/>
      <c r="J50" s="398"/>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94" t="s">
        <v>489</v>
      </c>
      <c r="E51" s="395"/>
      <c r="F51" s="55"/>
      <c r="G51" s="396"/>
      <c r="H51" s="397"/>
      <c r="I51" s="397"/>
      <c r="J51" s="398"/>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94" t="s">
        <v>489</v>
      </c>
      <c r="E52" s="395"/>
      <c r="F52" s="55"/>
      <c r="G52" s="396"/>
      <c r="H52" s="397"/>
      <c r="I52" s="397"/>
      <c r="J52" s="398"/>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94" t="s">
        <v>489</v>
      </c>
      <c r="E53" s="395"/>
      <c r="F53" s="55"/>
      <c r="G53" s="396"/>
      <c r="H53" s="397"/>
      <c r="I53" s="397"/>
      <c r="J53" s="398"/>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403" t="str">
        <f ca="1">D25</f>
        <v>Answer</v>
      </c>
      <c r="E55" s="403"/>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15">
        <v>1</v>
      </c>
      <c r="E56" s="416"/>
      <c r="F56" s="55"/>
      <c r="G56" s="396"/>
      <c r="H56" s="397"/>
      <c r="I56" s="397"/>
      <c r="J56" s="398"/>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15">
        <v>1</v>
      </c>
      <c r="E57" s="416"/>
      <c r="F57" s="55"/>
      <c r="G57" s="396"/>
      <c r="H57" s="397"/>
      <c r="I57" s="397"/>
      <c r="J57" s="398"/>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15">
        <v>1</v>
      </c>
      <c r="E58" s="416"/>
      <c r="F58" s="55"/>
      <c r="G58" s="396"/>
      <c r="H58" s="397"/>
      <c r="I58" s="397"/>
      <c r="J58" s="398"/>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15">
        <v>1</v>
      </c>
      <c r="E59" s="416"/>
      <c r="F59" s="55"/>
      <c r="G59" s="396"/>
      <c r="H59" s="397"/>
      <c r="I59" s="397"/>
      <c r="J59" s="398"/>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403" t="str">
        <f ca="1">D25</f>
        <v>Answer</v>
      </c>
      <c r="E61" s="403"/>
      <c r="F61" s="21"/>
      <c r="G61" s="52" t="str">
        <f ca="1">G25</f>
        <v>Comments</v>
      </c>
      <c r="H61" s="400"/>
      <c r="I61" s="400"/>
      <c r="J61" s="400"/>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413" t="s">
        <v>488</v>
      </c>
      <c r="E62" s="414"/>
      <c r="F62" s="55"/>
      <c r="G62" s="396"/>
      <c r="H62" s="397"/>
      <c r="I62" s="397"/>
      <c r="J62" s="398"/>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94" t="s">
        <v>488</v>
      </c>
      <c r="E63" s="395"/>
      <c r="F63" s="55"/>
      <c r="G63" s="396"/>
      <c r="H63" s="397"/>
      <c r="I63" s="397"/>
      <c r="J63" s="398"/>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94" t="s">
        <v>488</v>
      </c>
      <c r="E64" s="395"/>
      <c r="F64" s="55"/>
      <c r="G64" s="396"/>
      <c r="H64" s="397"/>
      <c r="I64" s="397"/>
      <c r="J64" s="398"/>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94" t="s">
        <v>488</v>
      </c>
      <c r="E65" s="395"/>
      <c r="F65" s="55"/>
      <c r="G65" s="396"/>
      <c r="H65" s="397"/>
      <c r="I65" s="397"/>
      <c r="J65" s="398"/>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403" t="str">
        <f ca="1">D25</f>
        <v>Answer</v>
      </c>
      <c r="E67" s="403"/>
      <c r="F67" s="21"/>
      <c r="G67" s="52" t="str">
        <f ca="1">G25</f>
        <v>Comments</v>
      </c>
      <c r="H67" s="400" t="str">
        <f>IF(Q75="(*)","Click here to enter smelter names","")</f>
        <v/>
      </c>
      <c r="I67" s="400"/>
      <c r="J67" s="400"/>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94" t="s">
        <v>488</v>
      </c>
      <c r="E68" s="395"/>
      <c r="F68" s="56"/>
      <c r="G68" s="396"/>
      <c r="H68" s="397"/>
      <c r="I68" s="397"/>
      <c r="J68" s="398"/>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94" t="s">
        <v>488</v>
      </c>
      <c r="E69" s="395"/>
      <c r="F69" s="56"/>
      <c r="G69" s="396"/>
      <c r="H69" s="397"/>
      <c r="I69" s="397"/>
      <c r="J69" s="398"/>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94" t="s">
        <v>488</v>
      </c>
      <c r="E70" s="395"/>
      <c r="F70" s="56"/>
      <c r="G70" s="396"/>
      <c r="H70" s="397"/>
      <c r="I70" s="397"/>
      <c r="J70" s="398"/>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94" t="s">
        <v>488</v>
      </c>
      <c r="E71" s="395"/>
      <c r="F71" s="58"/>
      <c r="G71" s="396"/>
      <c r="H71" s="397"/>
      <c r="I71" s="397"/>
      <c r="J71" s="398"/>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399" t="str">
        <f ca="1">OFFSET(L!$C$1,MATCH("Declaration"&amp;ADDRESS(ROW(),COLUMN(),4),L!$A:$A,0)-1,SL,,)</f>
        <v>Answer the Following Questions at a Company Level</v>
      </c>
      <c r="C73" s="399"/>
      <c r="D73" s="399"/>
      <c r="E73" s="399"/>
      <c r="F73" s="399"/>
      <c r="G73" s="399"/>
      <c r="H73" s="399"/>
      <c r="I73" s="399"/>
      <c r="J73" s="399"/>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1" t="str">
        <f ca="1">D25</f>
        <v>Answer</v>
      </c>
      <c r="E74" s="401"/>
      <c r="F74" s="61"/>
      <c r="G74" s="401" t="str">
        <f ca="1">G25</f>
        <v>Comments</v>
      </c>
      <c r="H74" s="401" t="e">
        <f>HLOOKUP(SL,LT,$O74,0)</f>
        <v>#NAME?</v>
      </c>
      <c r="I74" s="401"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4" t="s">
        <v>488</v>
      </c>
      <c r="E75" s="395"/>
      <c r="F75" s="65"/>
      <c r="G75" s="396"/>
      <c r="H75" s="397"/>
      <c r="I75" s="397"/>
      <c r="J75" s="398"/>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02"/>
      <c r="H76" s="402"/>
      <c r="I76" s="402"/>
      <c r="J76" s="402"/>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4" t="s">
        <v>488</v>
      </c>
      <c r="E77" s="395"/>
      <c r="F77" s="65"/>
      <c r="G77" s="422" t="s">
        <v>15666</v>
      </c>
      <c r="H77" s="423"/>
      <c r="I77" s="423"/>
      <c r="J77" s="424"/>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4" t="s">
        <v>488</v>
      </c>
      <c r="E79" s="395"/>
      <c r="F79" s="65"/>
      <c r="G79" s="396"/>
      <c r="H79" s="397"/>
      <c r="I79" s="397"/>
      <c r="J79" s="398"/>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4" t="s">
        <v>488</v>
      </c>
      <c r="E81" s="395"/>
      <c r="F81" s="65"/>
      <c r="G81" s="396"/>
      <c r="H81" s="397"/>
      <c r="I81" s="397"/>
      <c r="J81" s="398"/>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4" t="s">
        <v>15082</v>
      </c>
      <c r="E83" s="395"/>
      <c r="F83" s="65"/>
      <c r="G83" s="396"/>
      <c r="H83" s="397"/>
      <c r="I83" s="397"/>
      <c r="J83" s="398"/>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07" t="s">
        <v>488</v>
      </c>
      <c r="E85" s="408"/>
      <c r="F85" s="65"/>
      <c r="G85" s="396"/>
      <c r="H85" s="397"/>
      <c r="I85" s="397"/>
      <c r="J85" s="398"/>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02"/>
      <c r="H86" s="402"/>
      <c r="I86" s="402"/>
      <c r="J86" s="402"/>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4" t="s">
        <v>488</v>
      </c>
      <c r="E87" s="395"/>
      <c r="F87" s="65"/>
      <c r="G87" s="396"/>
      <c r="H87" s="397"/>
      <c r="I87" s="397"/>
      <c r="J87" s="398"/>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09"/>
      <c r="H88" s="409"/>
      <c r="I88" s="409"/>
      <c r="J88" s="409"/>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4" t="s">
        <v>14064</v>
      </c>
      <c r="E89" s="395"/>
      <c r="F89" s="65"/>
      <c r="G89" s="396" t="s">
        <v>15741</v>
      </c>
      <c r="H89" s="397"/>
      <c r="I89" s="397"/>
      <c r="J89" s="398"/>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06" t="str">
        <f>IF(OR($D$8="",$I$3=""),"","Click here to check required fields completion")</f>
        <v/>
      </c>
      <c r="C90" s="406"/>
      <c r="D90" s="406"/>
      <c r="E90" s="406"/>
      <c r="F90" s="406"/>
      <c r="G90" s="406"/>
      <c r="H90" s="406"/>
      <c r="I90" s="406"/>
      <c r="J90" s="406"/>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04" t="str">
        <f ca="1">OFFSET(L!$C$1,MATCH("General"&amp;"Cpy",L!$A:$A,0)-1,SL,,)</f>
        <v>© 2022 Responsible Minerals Initiative. All rights reserved.</v>
      </c>
      <c r="B91" s="405"/>
      <c r="C91" s="405"/>
      <c r="D91" s="405"/>
      <c r="E91" s="405"/>
      <c r="F91" s="405"/>
      <c r="G91" s="405"/>
      <c r="H91" s="405"/>
      <c r="I91" s="405"/>
      <c r="J91" s="405"/>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75:E75 D77:E77 D79:E79 D81:E81 D85:E85 D87:E87 D89:E89 D83">
    <cfRule type="expression" dxfId="84" priority="64" stopIfTrue="1">
      <formula>AND(OR($D$26="No",AND($D$26="Yes",$D$32="No")),OR($D$27="No",AND($D$27="Yes",$D$33="No")),OR($D$28="No",AND($D$28="Yes",$D$34="No")),OR($D$29="No",AND($D$29="Yes",$D$35="No")))</formula>
    </cfRule>
    <cfRule type="expression" dxfId="83" priority="65" stopIfTrue="1">
      <formula>IF(D75="",TRUE)</formula>
    </cfRule>
  </conditionalFormatting>
  <conditionalFormatting sqref="G77:J77">
    <cfRule type="expression" dxfId="82" priority="36" stopIfTrue="1">
      <formula>IF(AND($D$77="Yes",$G$77=""),TRUE)</formula>
    </cfRule>
  </conditionalFormatting>
  <conditionalFormatting sqref="D26:E26">
    <cfRule type="expression" dxfId="81" priority="116" stopIfTrue="1">
      <formula>IF($D$26="",TRUE)</formula>
    </cfRule>
  </conditionalFormatting>
  <conditionalFormatting sqref="D27:E27">
    <cfRule type="expression" dxfId="80" priority="123" stopIfTrue="1">
      <formula>IF($D$27="",TRUE)</formula>
    </cfRule>
  </conditionalFormatting>
  <conditionalFormatting sqref="D28:E28">
    <cfRule type="expression" dxfId="79" priority="124" stopIfTrue="1">
      <formula>IF($D$28="",TRUE)</formula>
    </cfRule>
  </conditionalFormatting>
  <conditionalFormatting sqref="D29:E29">
    <cfRule type="expression" dxfId="78" priority="125" stopIfTrue="1">
      <formula>IF($D$29="",TRUE)</formula>
    </cfRule>
  </conditionalFormatting>
  <conditionalFormatting sqref="D8:J8">
    <cfRule type="expression" dxfId="77" priority="130" stopIfTrue="1">
      <formula>IF($D$8="",TRUE)</formula>
    </cfRule>
  </conditionalFormatting>
  <conditionalFormatting sqref="D9:G9">
    <cfRule type="expression" dxfId="76" priority="131" stopIfTrue="1">
      <formula>IF($D$9="",TRUE)</formula>
    </cfRule>
  </conditionalFormatting>
  <conditionalFormatting sqref="D15:J15">
    <cfRule type="expression" dxfId="75" priority="132" stopIfTrue="1">
      <formula>IF($D$15="",TRUE)</formula>
    </cfRule>
  </conditionalFormatting>
  <conditionalFormatting sqref="D16:J16">
    <cfRule type="expression" dxfId="74" priority="133" stopIfTrue="1">
      <formula>IF($D$16="",TRUE)</formula>
    </cfRule>
  </conditionalFormatting>
  <conditionalFormatting sqref="D17:J17">
    <cfRule type="expression" dxfId="73" priority="1" stopIfTrue="1">
      <formula>IF($D$17="",TRUE)</formula>
    </cfRule>
  </conditionalFormatting>
  <conditionalFormatting sqref="D22:E22">
    <cfRule type="expression" dxfId="72" priority="138" stopIfTrue="1">
      <formula>IF($D$22="",TRUE)</formula>
    </cfRule>
  </conditionalFormatting>
  <conditionalFormatting sqref="D10:J10">
    <cfRule type="expression" dxfId="71" priority="35" stopIfTrue="1">
      <formula>IF($D$9=$Q$9,TRUE)</formula>
    </cfRule>
    <cfRule type="expression" dxfId="70" priority="145" stopIfTrue="1">
      <formula>IF(AND($D$10="",$D$9=$R$9),TRUE)</formula>
    </cfRule>
  </conditionalFormatting>
  <conditionalFormatting sqref="D34:E34 D40:E40 D52:E52 D58:E58 D64:E64 D70:E70">
    <cfRule type="expression" dxfId="69" priority="28" stopIfTrue="1">
      <formula>$P$28=""</formula>
    </cfRule>
  </conditionalFormatting>
  <conditionalFormatting sqref="D35:E35 D41:E41 D53:E53 D59:E59 D65:E65 D71:E71">
    <cfRule type="expression" dxfId="68" priority="143" stopIfTrue="1">
      <formula>$P$29=""</formula>
    </cfRule>
  </conditionalFormatting>
  <conditionalFormatting sqref="D32:E32">
    <cfRule type="expression" dxfId="67" priority="121" stopIfTrue="1">
      <formula>$P$26=""</formula>
    </cfRule>
  </conditionalFormatting>
  <conditionalFormatting sqref="D32:E32">
    <cfRule type="expression" dxfId="66" priority="34" stopIfTrue="1">
      <formula>IF(AND(OR($D$26="Yes",$D$26=""),$D$32=""),1,0)</formula>
    </cfRule>
  </conditionalFormatting>
  <conditionalFormatting sqref="D38 D50 D56 D62 D68">
    <cfRule type="expression" dxfId="65" priority="30" stopIfTrue="1">
      <formula>$P$32=""</formula>
    </cfRule>
  </conditionalFormatting>
  <conditionalFormatting sqref="D39:E39 D51 D57 D63 D69">
    <cfRule type="expression" dxfId="64" priority="29" stopIfTrue="1">
      <formula>$P$33=""</formula>
    </cfRule>
  </conditionalFormatting>
  <conditionalFormatting sqref="D40 D52 D58 D64 D70">
    <cfRule type="expression" dxfId="63" priority="19" stopIfTrue="1">
      <formula>$P$34=""</formula>
    </cfRule>
    <cfRule type="expression" dxfId="62" priority="141" stopIfTrue="1">
      <formula>IF(AND(OR($D$28="Yes",$D$28=""),D40=""),1,0)</formula>
    </cfRule>
  </conditionalFormatting>
  <conditionalFormatting sqref="D41 D53 D59 D65 D71">
    <cfRule type="expression" dxfId="61" priority="27" stopIfTrue="1">
      <formula>$P$35=""</formula>
    </cfRule>
  </conditionalFormatting>
  <conditionalFormatting sqref="D38:E38 D50:E50 D56:E56 D62:E62 D68:E68">
    <cfRule type="expression" dxfId="60" priority="32" stopIfTrue="1">
      <formula>$P$26=""</formula>
    </cfRule>
    <cfRule type="expression" dxfId="59" priority="33" stopIfTrue="1">
      <formula>IF(AND(OR($D$26="Yes",$D$26=""),D38=""),1,0)</formula>
    </cfRule>
  </conditionalFormatting>
  <conditionalFormatting sqref="G85:J85">
    <cfRule type="expression" dxfId="58" priority="26" stopIfTrue="1">
      <formula>IF(AND($D$85="Yes, using other format (describe)",$G$85=""),TRUE)</formula>
    </cfRule>
  </conditionalFormatting>
  <conditionalFormatting sqref="D39:E39 D51:E51 D57:E57 D63:E63 D69:E69">
    <cfRule type="expression" dxfId="57" priority="139" stopIfTrue="1">
      <formula>$P$39=""</formula>
    </cfRule>
    <cfRule type="expression" dxfId="56" priority="140" stopIfTrue="1">
      <formula>IF(AND(OR($D$27="Yes",$D$27=""),D39=""),1,0)</formula>
    </cfRule>
  </conditionalFormatting>
  <conditionalFormatting sqref="D33:E33">
    <cfRule type="expression" dxfId="55" priority="21" stopIfTrue="1">
      <formula>IF(AND(OR($D$27="Yes",$D$27=""),$D$33=""),1,0)</formula>
    </cfRule>
    <cfRule type="expression" dxfId="54" priority="22" stopIfTrue="1">
      <formula>$P$27=""</formula>
    </cfRule>
  </conditionalFormatting>
  <conditionalFormatting sqref="D34:E34">
    <cfRule type="expression" dxfId="53" priority="142" stopIfTrue="1">
      <formula>IF(AND(OR($D$28="Yes",$D$28=""),$D$34=""),1,0)</formula>
    </cfRule>
  </conditionalFormatting>
  <conditionalFormatting sqref="D41:E41 D53:E53 D59:E59 D65:E65 D71:E71">
    <cfRule type="expression" dxfId="52" priority="144" stopIfTrue="1">
      <formula>IF(AND(OR($D$29="Yes",$D$29=""),D41=""),1,0)</formula>
    </cfRule>
  </conditionalFormatting>
  <conditionalFormatting sqref="D35:E35">
    <cfRule type="expression" dxfId="51" priority="18" stopIfTrue="1">
      <formula>IF(AND(OR($D$29="Yes",$D$29=""),$D$35=""),1,0)</formula>
    </cfRule>
  </conditionalFormatting>
  <conditionalFormatting sqref="D20:J20">
    <cfRule type="expression" dxfId="50" priority="14" stopIfTrue="1">
      <formula>IF($D$20="",TRUE)</formula>
    </cfRule>
  </conditionalFormatting>
  <conditionalFormatting sqref="D46:E46">
    <cfRule type="expression" dxfId="49" priority="4" stopIfTrue="1">
      <formula>$P$28=""</formula>
    </cfRule>
  </conditionalFormatting>
  <conditionalFormatting sqref="D47:E47">
    <cfRule type="expression" dxfId="48" priority="12" stopIfTrue="1">
      <formula>$P$29=""</formula>
    </cfRule>
  </conditionalFormatting>
  <conditionalFormatting sqref="D44">
    <cfRule type="expression" dxfId="47" priority="6" stopIfTrue="1">
      <formula>$P$32=""</formula>
    </cfRule>
  </conditionalFormatting>
  <conditionalFormatting sqref="D45">
    <cfRule type="expression" dxfId="46" priority="5" stopIfTrue="1">
      <formula>$P$33=""</formula>
    </cfRule>
  </conditionalFormatting>
  <conditionalFormatting sqref="D46">
    <cfRule type="expression" dxfId="45" priority="2" stopIfTrue="1">
      <formula>$P$34=""</formula>
    </cfRule>
    <cfRule type="expression" dxfId="44" priority="11" stopIfTrue="1">
      <formula>IF(AND(OR($D$28="Yes",$D$28=""),D46=""),1,0)</formula>
    </cfRule>
  </conditionalFormatting>
  <conditionalFormatting sqref="D47">
    <cfRule type="expression" dxfId="43" priority="3" stopIfTrue="1">
      <formula>$P$35=""</formula>
    </cfRule>
  </conditionalFormatting>
  <conditionalFormatting sqref="D44:E44">
    <cfRule type="expression" dxfId="42" priority="7" stopIfTrue="1">
      <formula>$P$26=""</formula>
    </cfRule>
    <cfRule type="expression" dxfId="41" priority="8" stopIfTrue="1">
      <formula>IF(AND(OR($D$26="Yes",$D$26=""),D44=""),1,0)</formula>
    </cfRule>
  </conditionalFormatting>
  <conditionalFormatting sqref="D45:E45">
    <cfRule type="expression" dxfId="40" priority="9" stopIfTrue="1">
      <formula>$P$39=""</formula>
    </cfRule>
    <cfRule type="expression" dxfId="39" priority="10" stopIfTrue="1">
      <formula>IF(AND(OR($D$27="Yes",$D$27=""),D45=""),1,0)</formula>
    </cfRule>
  </conditionalFormatting>
  <conditionalFormatting sqref="D47:E47">
    <cfRule type="expression" dxfId="38" priority="13" stopIfTrue="1">
      <formula>IF(AND(OR($D$29="Yes",$D$29=""),D47=""),1,0)</formula>
    </cfRule>
  </conditionalFormatting>
  <conditionalFormatting sqref="D18:J18">
    <cfRule type="expression" dxfId="37" priority="135" stopIfTrue="1">
      <formula>IF($D$18="",TRUE)</formula>
    </cfRule>
  </conditionalFormatting>
  <dataValidations count="9">
    <dataValidation type="list" allowBlank="1" showInputMessage="1" showErrorMessage="1" sqref="D3">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formula1>39082</formula1>
      <formula2>46112</formula2>
    </dataValidation>
    <dataValidation type="list" allowBlank="1" showInputMessage="1" showErrorMessage="1" errorTitle="Required Field" error="Select from dropdown options to declare survey scope" sqref="D9:G9">
      <formula1>$P$9:$R$9</formula1>
    </dataValidation>
    <dataValidation type="list" allowBlank="1" showInputMessage="1" showErrorMessage="1" sqref="D26:E29 D32:E35 D87:E87 D68:E71 D62:E65 D81:E81 D79:E79 D77:E77 D75:E75 D85:E85">
      <formula1>$B$96:$B$97</formula1>
    </dataValidation>
    <dataValidation type="list" allowBlank="1" showInputMessage="1" showErrorMessage="1" sqref="D38:E41 D44:E47 D50:E53">
      <formula1>$B$96:$B$98</formula1>
    </dataValidation>
    <dataValidation type="list" allowBlank="1" showInputMessage="1" showErrorMessage="1" sqref="D56:E59">
      <formula1>$B$99:$B$104</formula1>
    </dataValidation>
    <dataValidation type="list" allowBlank="1" showInputMessage="1" showErrorMessage="1" sqref="D83:E83">
      <formula1>$B$105:$B$107</formula1>
    </dataValidation>
    <dataValidation type="list" allowBlank="1" showInputMessage="1" showErrorMessage="1" sqref="D89:E89">
      <formula1>$B$108:$B$111</formula1>
    </dataValidation>
    <dataValidation errorStyle="information" showInputMessage="1" errorTitle="Blank Field" error="Please enter your contact name." sqref="D15:J15"/>
  </dataValidations>
  <hyperlinks>
    <hyperlink ref="B90:J90" location="Checker!A1" display="Checker!A1"/>
    <hyperlink ref="H67:J67" location="'Smelter List'!A1" display="'Smelter List'!A1"/>
    <hyperlink ref="D11:J11" location="'Product List'!B6" display="'Product List'!B6"/>
    <hyperlink ref="I4:J4" location="Instructions!A68" display="Instructions!A68"/>
    <hyperlink ref="D16" r:id="rId3"/>
    <hyperlink ref="D20" r:id="rId4"/>
    <hyperlink ref="G77" r:id="rId5"/>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worksheet>
</file>

<file path=xl/worksheets/sheet5.xml><?xml version="1.0" encoding="utf-8"?>
<worksheet xmlns="http://schemas.openxmlformats.org/spreadsheetml/2006/main" xmlns:r="http://schemas.openxmlformats.org/officeDocument/2006/relationships">
  <sheetPr codeName="Sheet7">
    <tabColor rgb="FF92D050"/>
    <pageSetUpPr fitToPage="1"/>
  </sheetPr>
  <dimension ref="A1:AH2505"/>
  <sheetViews>
    <sheetView showGridLines="0" showZeros="0" zoomScaleNormal="100" zoomScalePageLayoutView="55" workbookViewId="0">
      <selection activeCell="A3" sqref="A3"/>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5" t="str">
        <f ca="1">OFFSET(L!$C$1,MATCH("Smelter List"&amp;ADDRESS(ROW(),COLUMN(),4),L!$A:$A,0)-1,SL,,)</f>
        <v>Link to "RMAP Conformant Smelter List"</v>
      </c>
      <c r="K2" s="456"/>
      <c r="L2" s="456"/>
      <c r="M2" s="456"/>
      <c r="N2" s="456"/>
      <c r="O2" s="456"/>
      <c r="P2" s="224"/>
      <c r="Q2" s="225"/>
      <c r="R2" s="226"/>
      <c r="S2" s="226"/>
      <c r="T2" s="226"/>
      <c r="U2" s="254"/>
      <c r="V2" s="254"/>
      <c r="W2" s="255"/>
      <c r="X2" s="254"/>
      <c r="Y2" s="254"/>
      <c r="Z2" s="254"/>
      <c r="AH2" s="167" t="s">
        <v>488</v>
      </c>
    </row>
    <row r="3" spans="1:34" s="256" customFormat="1" ht="173.45" customHeight="1">
      <c r="A3" s="195"/>
      <c r="B3" s="457"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7"/>
      <c r="D3" s="457"/>
      <c r="E3" s="457"/>
      <c r="F3" s="257"/>
      <c r="G3" s="458" t="str">
        <f ca="1">OFFSET(L!$C$1,MATCH("General"&amp;"Cpy",L!$A:$A,0)-1,SL,,)</f>
        <v>© 2022 Responsible Minerals Initiative. All rights reserved.</v>
      </c>
      <c r="H3" s="458"/>
      <c r="I3" s="459"/>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803</v>
      </c>
      <c r="B5" s="208" t="str">
        <f ca="1">IF(LEN(A5)=0,"",INDEX('Smelter Look-up'!$A:$A,MATCH($A5,'Smelter Look-up'!$E:$E,0)))</f>
        <v>Tungsten</v>
      </c>
      <c r="C5" s="212" t="str">
        <f ca="1">IF(LEN(A5)=0,"",INDEX('Smelter Look-up'!$C:$C,MATCH($A5,'Smelter Look-up'!$E:$E,0)))</f>
        <v>Xiamen Tungsten Co., Ltd.</v>
      </c>
      <c r="D5" s="270"/>
      <c r="E5" s="208" t="str">
        <f ca="1">IF(ISERROR($V5),"",OFFSET('Smelter Look-up'!$D$4,$V5-4,0)&amp;"")</f>
        <v>CHINA</v>
      </c>
      <c r="F5" s="208" t="str">
        <f ca="1">IF(ISERROR($V5),"",OFFSET('Smelter Look-up'!$E$4,$V5-4,0))</f>
        <v>CID002082</v>
      </c>
      <c r="G5" s="208" t="str">
        <f ca="1">IF(C5=$X$4,IF(ISERROR($V5),"Enter smelter details","RMI"),IF(ISERROR($V5),"",OFFSET('Smelter Look-up'!$F$4,$V5-4,0)))</f>
        <v>RMI</v>
      </c>
      <c r="H5" s="209">
        <f ca="1">IF(ISERROR($V5),"",OFFSET('Smelter Look-up'!$G$4,$V5-4,0))</f>
        <v>0</v>
      </c>
      <c r="I5" s="210" t="str">
        <f ca="1">IF(ISERROR($V5),"",OFFSET('Smelter Look-up'!$H$4,$V5-4,0))</f>
        <v>Xiamen</v>
      </c>
      <c r="J5" s="210" t="str">
        <f ca="1">IF(ISERROR($V5),"",OFFSET('Smelter Look-up'!$I$4,$V5-4,0))</f>
        <v>Fujian Sheng</v>
      </c>
      <c r="K5" s="260"/>
      <c r="L5" s="260"/>
      <c r="M5" s="260"/>
      <c r="N5" s="260"/>
      <c r="O5" s="260"/>
      <c r="P5" s="211"/>
      <c r="Q5" s="357" t="s">
        <v>15668</v>
      </c>
      <c r="R5" s="208" t="str">
        <f ca="1">IF(ISERROR($V5),"",OFFSET('Smelter Look-up'!$C$4,$V5-4,0)&amp;"")</f>
        <v>Xiamen Tungsten Co., Ltd.</v>
      </c>
      <c r="S5" s="215" t="str">
        <f t="shared" ref="S5" ca="1" si="0">IF(B5="","",IF(ISERROR(MATCH($E5,CL,0)),"Unknown",INDIRECT("'C'!$A$"&amp;MATCH($E5,CL,0)+1)))</f>
        <v>CN</v>
      </c>
      <c r="T5" s="215" t="str">
        <f ca="1">IF(B5="","",IF(ISERROR(MATCH($J5,SorP!$B$1:$B$6230,0)),"",INDIRECT("'SorP'!$A$"&amp;MATCH($J5,SorP!$B$1:$B$6230,0))))</f>
        <v>CN-FJ</v>
      </c>
      <c r="U5" s="231"/>
      <c r="V5" s="262">
        <f ca="1">IF(C5="",NA(),IF(OR(C5="Smelter not listed",C5="Smelter not yet identified"),MATCH($B5&amp;$D5,'Smelter Look-up'!$J:$J,0),MATCH($B5&amp;$C5,'Smelter Look-up'!$J:$J,0)))</f>
        <v>626</v>
      </c>
      <c r="W5" s="263"/>
      <c r="X5" s="263">
        <f t="shared" ref="X5" ca="1" si="1">IF(AND(C5="Smelter not listed",OR(LEN(D5)=0,LEN(E5)=0)),1,0)</f>
        <v>0</v>
      </c>
      <c r="Y5" s="263"/>
      <c r="Z5" s="263"/>
      <c r="AB5" s="265" t="str">
        <f t="shared" ref="AB5" ca="1" si="2">B5&amp;C5</f>
        <v>TungstenXiamen Tungsten Co., Ltd.</v>
      </c>
    </row>
    <row r="6" spans="1:34" s="264" customFormat="1" ht="19.899999999999999" customHeight="1">
      <c r="A6" s="316" t="s">
        <v>1406</v>
      </c>
      <c r="B6" s="208" t="str">
        <f ca="1">IF(LEN(A6)=0,"",INDEX('Smelter Look-up'!$A:$A,MATCH($A6,'Smelter Look-up'!$E:$E,0)))</f>
        <v>Tungsten</v>
      </c>
      <c r="C6" s="212" t="str">
        <f ca="1">IF(LEN(A6)=0,"",INDEX('Smelter Look-up'!$C:$C,MATCH($A6,'Smelter Look-up'!$E:$E,0)))</f>
        <v>Chenzhou Diamond Tungsten Products Co., Ltd.</v>
      </c>
      <c r="D6" s="270"/>
      <c r="E6" s="208" t="str">
        <f ca="1">IF(ISERROR($V6),"",OFFSET('Smelter Look-up'!$D$4,$V6-4,0)&amp;"")</f>
        <v>CHINA</v>
      </c>
      <c r="F6" s="208" t="str">
        <f ca="1">IF(ISERROR($V6),"",OFFSET('Smelter Look-up'!$E$4,$V6-4,0))</f>
        <v>CID002513</v>
      </c>
      <c r="G6" s="208" t="str">
        <f ca="1">IF(C6=$X$4,IF(ISERROR($V6),"Enter smelter details","RMI"),IF(ISERROR($V6),"",OFFSET('Smelter Look-up'!$F$4,$V6-4,0)))</f>
        <v>RMI</v>
      </c>
      <c r="H6" s="209">
        <f ca="1">IF(ISERROR($V6),"",OFFSET('Smelter Look-up'!$G$4,$V6-4,0))</f>
        <v>0</v>
      </c>
      <c r="I6" s="210" t="str">
        <f ca="1">IF(ISERROR($V6),"",OFFSET('Smelter Look-up'!$H$4,$V6-4,0))</f>
        <v>Chenzhou</v>
      </c>
      <c r="J6" s="210" t="str">
        <f ca="1">IF(ISERROR($V6),"",OFFSET('Smelter Look-up'!$I$4,$V6-4,0))</f>
        <v>Hunan Sheng</v>
      </c>
      <c r="K6" s="260"/>
      <c r="L6" s="260"/>
      <c r="M6" s="260"/>
      <c r="N6" s="260"/>
      <c r="O6" s="260"/>
      <c r="P6" s="211"/>
      <c r="Q6" s="357" t="s">
        <v>15669</v>
      </c>
      <c r="R6" s="208" t="str">
        <f ca="1">IF(ISERROR($V6),"",OFFSET('Smelter Look-up'!$C$4,$V6-4,0)&amp;"")</f>
        <v>Chenzhou Diamond Tungsten Products Co., Ltd.</v>
      </c>
      <c r="S6" s="215" t="str">
        <f t="shared" ref="S6:S34" ca="1" si="3">IF(B6="","",IF(ISERROR(MATCH($E6,CL,0)),"Unknown",INDIRECT("'C'!$A$"&amp;MATCH($E6,CL,0)+1)))</f>
        <v>CN</v>
      </c>
      <c r="T6" s="215" t="str">
        <f ca="1">IF(B6="","",IF(ISERROR(MATCH($J6,SorP!$B$1:$B$6230,0)),"",INDIRECT("'SorP'!$A$"&amp;MATCH($J6,SorP!$B$1:$B$6230,0))))</f>
        <v>CN-HN</v>
      </c>
      <c r="U6" s="231"/>
      <c r="V6" s="262">
        <f ca="1">IF(C6="",NA(),IF(OR(C6="Smelter not listed",C6="Smelter not yet identified"),MATCH($B6&amp;$D6,'Smelter Look-up'!$J:$J,0),MATCH($B6&amp;$C6,'Smelter Look-up'!$J:$J,0)))</f>
        <v>566</v>
      </c>
      <c r="W6" s="263"/>
      <c r="X6" s="263">
        <f t="shared" ref="X6:X34" ca="1" si="4">IF(AND(C6="Smelter not listed",OR(LEN(D6)=0,LEN(E6)=0)),1,0)</f>
        <v>0</v>
      </c>
      <c r="Y6" s="263"/>
      <c r="Z6" s="263"/>
      <c r="AB6" s="265" t="str">
        <f t="shared" ref="AB6:AB34" ca="1" si="5">B6&amp;C6</f>
        <v>TungstenChenzhou Diamond Tungsten Products Co., Ltd.</v>
      </c>
    </row>
    <row r="7" spans="1:34" s="264" customFormat="1" ht="19.899999999999999" customHeight="1">
      <c r="A7" s="316" t="s">
        <v>393</v>
      </c>
      <c r="B7" s="208" t="str">
        <f ca="1">IF(LEN(A7)=0,"",INDEX('Smelter Look-up'!$A:$A,MATCH($A7,'Smelter Look-up'!$E:$E,0)))</f>
        <v>Tungsten</v>
      </c>
      <c r="C7" s="212" t="str">
        <f ca="1">IF(LEN(A7)=0,"",INDEX('Smelter Look-up'!$C:$C,MATCH($A7,'Smelter Look-up'!$E:$E,0)))</f>
        <v>Ganzhou Seadragon W &amp; Mo Co., Ltd.</v>
      </c>
      <c r="D7" s="270"/>
      <c r="E7" s="208" t="str">
        <f ca="1">IF(ISERROR($V7),"",OFFSET('Smelter Look-up'!$D$4,$V7-4,0)&amp;"")</f>
        <v>CHINA</v>
      </c>
      <c r="F7" s="208" t="str">
        <f ca="1">IF(ISERROR($V7),"",OFFSET('Smelter Look-up'!$E$4,$V7-4,0))</f>
        <v>CID002494</v>
      </c>
      <c r="G7" s="208" t="str">
        <f ca="1">IF(C7=$X$4,IF(ISERROR($V7),"Enter smelter details","RMI"),IF(ISERROR($V7),"",OFFSET('Smelter Look-up'!$F$4,$V7-4,0)))</f>
        <v>RMI</v>
      </c>
      <c r="H7" s="209">
        <f ca="1">IF(ISERROR($V7),"",OFFSET('Smelter Look-up'!$G$4,$V7-4,0))</f>
        <v>0</v>
      </c>
      <c r="I7" s="210" t="str">
        <f ca="1">IF(ISERROR($V7),"",OFFSET('Smelter Look-up'!$H$4,$V7-4,0))</f>
        <v>Ganzhou</v>
      </c>
      <c r="J7" s="210" t="str">
        <f ca="1">IF(ISERROR($V7),"",OFFSET('Smelter Look-up'!$I$4,$V7-4,0))</f>
        <v>Jiangxi Sheng</v>
      </c>
      <c r="K7" s="260"/>
      <c r="L7" s="260"/>
      <c r="M7" s="260"/>
      <c r="N7" s="260"/>
      <c r="O7" s="260"/>
      <c r="P7" s="211"/>
      <c r="Q7" s="357" t="s">
        <v>15668</v>
      </c>
      <c r="R7" s="208" t="str">
        <f ca="1">IF(ISERROR($V7),"",OFFSET('Smelter Look-up'!$C$4,$V7-4,0)&amp;"")</f>
        <v>Ganzhou Seadragon W &amp; Mo Co., Ltd.</v>
      </c>
      <c r="S7" s="215" t="str">
        <f t="shared" ca="1" si="3"/>
        <v>CN</v>
      </c>
      <c r="T7" s="215" t="str">
        <f ca="1">IF(B7="","",IF(ISERROR(MATCH($J7,SorP!$B$1:$B$6230,0)),"",INDIRECT("'SorP'!$A$"&amp;MATCH($J7,SorP!$B$1:$B$6230,0))))</f>
        <v>CN-JX</v>
      </c>
      <c r="U7" s="231"/>
      <c r="V7" s="262">
        <f ca="1">IF(C7="",NA(),IF(OR(C7="Smelter not listed",C7="Smelter not yet identified"),MATCH($B7&amp;$D7,'Smelter Look-up'!$J:$J,0),MATCH($B7&amp;$C7,'Smelter Look-up'!$J:$J,0)))</f>
        <v>578</v>
      </c>
      <c r="W7" s="263"/>
      <c r="X7" s="263">
        <f t="shared" ca="1" si="4"/>
        <v>0</v>
      </c>
      <c r="Y7" s="263"/>
      <c r="Z7" s="263"/>
      <c r="AB7" s="265" t="str">
        <f t="shared" ca="1" si="5"/>
        <v>TungstenGanzhou Seadragon W &amp; Mo Co., Ltd.</v>
      </c>
    </row>
    <row r="8" spans="1:34" s="264" customFormat="1" ht="30" customHeight="1">
      <c r="A8" s="316" t="s">
        <v>1431</v>
      </c>
      <c r="B8" s="208" t="str">
        <f ca="1">IF(LEN(A8)=0,"",INDEX('Smelter Look-up'!$A:$A,MATCH($A8,'Smelter Look-up'!$E:$E,0)))</f>
        <v>Tungsten</v>
      </c>
      <c r="C8" s="212" t="str">
        <f ca="1">IF(LEN(A8)=0,"",INDEX('Smelter Look-up'!$C:$C,MATCH($A8,'Smelter Look-up'!$E:$E,0)))</f>
        <v>Jiangwu H.C. Starck Tungsten Products Co., Ltd.</v>
      </c>
      <c r="D8" s="270"/>
      <c r="E8" s="208" t="str">
        <f ca="1">IF(ISERROR($V8),"",OFFSET('Smelter Look-up'!$D$4,$V8-4,0)&amp;"")</f>
        <v>CHINA</v>
      </c>
      <c r="F8" s="208" t="str">
        <f ca="1">IF(ISERROR($V8),"",OFFSET('Smelter Look-up'!$E$4,$V8-4,0))</f>
        <v>CID002551</v>
      </c>
      <c r="G8" s="208" t="str">
        <f ca="1">IF(C8=$X$4,IF(ISERROR($V8),"Enter smelter details","RMI"),IF(ISERROR($V8),"",OFFSET('Smelter Look-up'!$F$4,$V8-4,0)))</f>
        <v>RMI</v>
      </c>
      <c r="H8" s="209">
        <f ca="1">IF(ISERROR($V8),"",OFFSET('Smelter Look-up'!$G$4,$V8-4,0))</f>
        <v>0</v>
      </c>
      <c r="I8" s="210" t="str">
        <f ca="1">IF(ISERROR($V8),"",OFFSET('Smelter Look-up'!$H$4,$V8-4,0))</f>
        <v>Ganzhou</v>
      </c>
      <c r="J8" s="210" t="str">
        <f ca="1">IF(ISERROR($V8),"",OFFSET('Smelter Look-up'!$I$4,$V8-4,0))</f>
        <v>Jiangxi Sheng</v>
      </c>
      <c r="K8" s="260"/>
      <c r="L8" s="260"/>
      <c r="M8" s="260"/>
      <c r="N8" s="260"/>
      <c r="O8" s="260"/>
      <c r="P8" s="211"/>
      <c r="Q8" s="261" t="s">
        <v>15669</v>
      </c>
      <c r="R8" s="208" t="str">
        <f ca="1">IF(ISERROR($V8),"",OFFSET('Smelter Look-up'!$C$4,$V8-4,0)&amp;"")</f>
        <v>Jiangwu H.C. Starck Tungsten Products Co., Ltd.</v>
      </c>
      <c r="S8" s="215" t="str">
        <f t="shared" ca="1" si="3"/>
        <v>CN</v>
      </c>
      <c r="T8" s="215" t="str">
        <f ca="1">IF(B8="","",IF(ISERROR(MATCH($J8,SorP!$B$1:$B$6230,0)),"",INDIRECT("'SorP'!$A$"&amp;MATCH($J8,SorP!$B$1:$B$6230,0))))</f>
        <v>CN-JX</v>
      </c>
      <c r="U8" s="231"/>
      <c r="V8" s="262">
        <f ca="1">IF(C8="",NA(),IF(OR(C8="Smelter not listed",C8="Smelter not yet identified"),MATCH($B8&amp;$D8,'Smelter Look-up'!$J:$J,0),MATCH($B8&amp;$C8,'Smelter Look-up'!$J:$J,0)))</f>
        <v>593</v>
      </c>
      <c r="W8" s="263"/>
      <c r="X8" s="263">
        <f t="shared" ca="1" si="4"/>
        <v>0</v>
      </c>
      <c r="Y8" s="263"/>
      <c r="Z8" s="263"/>
      <c r="AB8" s="265" t="str">
        <f t="shared" ca="1" si="5"/>
        <v>TungstenJiangwu H.C. Starck Tungsten Products Co., Ltd.</v>
      </c>
    </row>
    <row r="9" spans="1:34" s="264" customFormat="1" ht="30" customHeight="1">
      <c r="A9" s="316" t="s">
        <v>796</v>
      </c>
      <c r="B9" s="208" t="str">
        <f ca="1">IF(LEN(A9)=0,"",INDEX('Smelter Look-up'!$A:$A,MATCH($A9,'Smelter Look-up'!$E:$E,0)))</f>
        <v>Tungsten</v>
      </c>
      <c r="C9" s="212" t="str">
        <f ca="1">IF(LEN(A9)=0,"",INDEX('Smelter Look-up'!$C:$C,MATCH($A9,'Smelter Look-up'!$E:$E,0)))</f>
        <v>Global Tungsten &amp; Powders Corp.</v>
      </c>
      <c r="D9" s="270"/>
      <c r="E9" s="208" t="str">
        <f ca="1">IF(ISERROR($V9),"",OFFSET('Smelter Look-up'!$D$4,$V9-4,0)&amp;"")</f>
        <v>UNITED STATES OF AMERICA</v>
      </c>
      <c r="F9" s="208" t="str">
        <f ca="1">IF(ISERROR($V9),"",OFFSET('Smelter Look-up'!$E$4,$V9-4,0))</f>
        <v>CID000568</v>
      </c>
      <c r="G9" s="208" t="str">
        <f ca="1">IF(C9=$X$4,IF(ISERROR($V9),"Enter smelter details","RMI"),IF(ISERROR($V9),"",OFFSET('Smelter Look-up'!$F$4,$V9-4,0)))</f>
        <v>RMI</v>
      </c>
      <c r="H9" s="209">
        <f ca="1">IF(ISERROR($V9),"",OFFSET('Smelter Look-up'!$G$4,$V9-4,0))</f>
        <v>0</v>
      </c>
      <c r="I9" s="210" t="str">
        <f ca="1">IF(ISERROR($V9),"",OFFSET('Smelter Look-up'!$H$4,$V9-4,0))</f>
        <v>Towanda</v>
      </c>
      <c r="J9" s="210" t="str">
        <f ca="1">IF(ISERROR($V9),"",OFFSET('Smelter Look-up'!$I$4,$V9-4,0))</f>
        <v>Pennsylvania</v>
      </c>
      <c r="K9" s="260"/>
      <c r="L9" s="260"/>
      <c r="M9" s="260"/>
      <c r="N9" s="260"/>
      <c r="O9" s="260"/>
      <c r="P9" s="211"/>
      <c r="Q9" s="261" t="s">
        <v>15669</v>
      </c>
      <c r="R9" s="208" t="str">
        <f ca="1">IF(ISERROR($V9),"",OFFSET('Smelter Look-up'!$C$4,$V9-4,0)&amp;"")</f>
        <v>Global Tungsten &amp; Powders Corp.</v>
      </c>
      <c r="S9" s="215" t="str">
        <f t="shared" ca="1" si="3"/>
        <v>US</v>
      </c>
      <c r="T9" s="215" t="str">
        <f ca="1">IF(B9="","",IF(ISERROR(MATCH($J9,SorP!$B$1:$B$6230,0)),"",INDIRECT("'SorP'!$A$"&amp;MATCH($J9,SorP!$B$1:$B$6230,0))))</f>
        <v>US-PA</v>
      </c>
      <c r="U9" s="231"/>
      <c r="V9" s="262">
        <f ca="1">IF(C9="",NA(),IF(OR(C9="Smelter not listed",C9="Smelter not yet identified"),MATCH($B9&amp;$D9,'Smelter Look-up'!$J:$J,0),MATCH($B9&amp;$C9,'Smelter Look-up'!$J:$J,0)))</f>
        <v>580</v>
      </c>
      <c r="W9" s="263"/>
      <c r="X9" s="263">
        <f t="shared" ca="1" si="4"/>
        <v>0</v>
      </c>
      <c r="Y9" s="263"/>
      <c r="Z9" s="263"/>
      <c r="AB9" s="265" t="str">
        <f t="shared" ca="1" si="5"/>
        <v>TungstenGlobal Tungsten &amp; Powders Corp.</v>
      </c>
    </row>
    <row r="10" spans="1:34" s="264" customFormat="1" ht="30" customHeight="1">
      <c r="A10" s="316" t="s">
        <v>1855</v>
      </c>
      <c r="B10" s="208" t="str">
        <f ca="1">IF(LEN(A10)=0,"",INDEX('Smelter Look-up'!$A:$A,MATCH($A10,'Smelter Look-up'!$E:$E,0)))</f>
        <v>Tungsten</v>
      </c>
      <c r="C10" s="212" t="str">
        <f ca="1">IF(LEN(A10)=0,"",INDEX('Smelter Look-up'!$C:$C,MATCH($A10,'Smelter Look-up'!$E:$E,0)))</f>
        <v>Niagara Refining LLC</v>
      </c>
      <c r="D10" s="270"/>
      <c r="E10" s="208" t="str">
        <f ca="1">IF(ISERROR($V10),"",OFFSET('Smelter Look-up'!$D$4,$V10-4,0)&amp;"")</f>
        <v>UNITED STATES OF AMERICA</v>
      </c>
      <c r="F10" s="208" t="str">
        <f ca="1">IF(ISERROR($V10),"",OFFSET('Smelter Look-up'!$E$4,$V10-4,0))</f>
        <v>CID002589</v>
      </c>
      <c r="G10" s="208" t="str">
        <f ca="1">IF(C10=$X$4,IF(ISERROR($V10),"Enter smelter details","RMI"),IF(ISERROR($V10),"",OFFSET('Smelter Look-up'!$F$4,$V10-4,0)))</f>
        <v>RMI</v>
      </c>
      <c r="H10" s="209">
        <f ca="1">IF(ISERROR($V10),"",OFFSET('Smelter Look-up'!$G$4,$V10-4,0))</f>
        <v>0</v>
      </c>
      <c r="I10" s="210" t="str">
        <f ca="1">IF(ISERROR($V10),"",OFFSET('Smelter Look-up'!$H$4,$V10-4,0))</f>
        <v>Depew</v>
      </c>
      <c r="J10" s="210" t="str">
        <f ca="1">IF(ISERROR($V10),"",OFFSET('Smelter Look-up'!$I$4,$V10-4,0))</f>
        <v>New York</v>
      </c>
      <c r="K10" s="260"/>
      <c r="L10" s="260"/>
      <c r="M10" s="260"/>
      <c r="N10" s="260"/>
      <c r="O10" s="260"/>
      <c r="P10" s="211"/>
      <c r="Q10" s="261" t="s">
        <v>15669</v>
      </c>
      <c r="R10" s="208" t="str">
        <f ca="1">IF(ISERROR($V10),"",OFFSET('Smelter Look-up'!$C$4,$V10-4,0)&amp;"")</f>
        <v>Niagara Refining LLC</v>
      </c>
      <c r="S10" s="215" t="str">
        <f t="shared" ca="1" si="3"/>
        <v>US</v>
      </c>
      <c r="T10" s="215" t="str">
        <f ca="1">IF(B10="","",IF(ISERROR(MATCH($J10,SorP!$B$1:$B$6230,0)),"",INDIRECT("'SorP'!$A$"&amp;MATCH($J10,SorP!$B$1:$B$6230,0))))</f>
        <v>US-NY</v>
      </c>
      <c r="U10" s="231"/>
      <c r="V10" s="262">
        <f ca="1">IF(C10="",NA(),IF(OR(C10="Smelter not listed",C10="Smelter not yet identified"),MATCH($B10&amp;$D10,'Smelter Look-up'!$J:$J,0),MATCH($B10&amp;$C10,'Smelter Look-up'!$J:$J,0)))</f>
        <v>612</v>
      </c>
      <c r="W10" s="263"/>
      <c r="X10" s="263">
        <f t="shared" ca="1" si="4"/>
        <v>0</v>
      </c>
      <c r="Y10" s="263"/>
      <c r="Z10" s="263"/>
      <c r="AB10" s="265" t="str">
        <f t="shared" ca="1" si="5"/>
        <v>TungstenNiagara Refining LLC</v>
      </c>
    </row>
    <row r="11" spans="1:34" s="264" customFormat="1" ht="19.899999999999999" customHeight="1">
      <c r="A11" s="316" t="s">
        <v>145</v>
      </c>
      <c r="B11" s="208" t="str">
        <f ca="1">IF(LEN(A11)=0,"",INDEX('Smelter Look-up'!$A:$A,MATCH($A11,'Smelter Look-up'!$E:$E,0)))</f>
        <v>Tungsten</v>
      </c>
      <c r="C11" s="212" t="str">
        <f ca="1">IF(LEN(A11)=0,"",INDEX('Smelter Look-up'!$C:$C,MATCH($A11,'Smelter Look-up'!$E:$E,0)))</f>
        <v>Xiamen Tungsten (H.C.) Co., Ltd.</v>
      </c>
      <c r="D11" s="270"/>
      <c r="E11" s="208" t="str">
        <f ca="1">IF(ISERROR($V11),"",OFFSET('Smelter Look-up'!$D$4,$V11-4,0)&amp;"")</f>
        <v>CHINA</v>
      </c>
      <c r="F11" s="208" t="str">
        <f ca="1">IF(ISERROR($V11),"",OFFSET('Smelter Look-up'!$E$4,$V11-4,0))</f>
        <v>CID002320</v>
      </c>
      <c r="G11" s="208" t="str">
        <f ca="1">IF(C11=$X$4,IF(ISERROR($V11),"Enter smelter details","RMI"),IF(ISERROR($V11),"",OFFSET('Smelter Look-up'!$F$4,$V11-4,0)))</f>
        <v>RMI</v>
      </c>
      <c r="H11" s="209">
        <f ca="1">IF(ISERROR($V11),"",OFFSET('Smelter Look-up'!$G$4,$V11-4,0))</f>
        <v>0</v>
      </c>
      <c r="I11" s="210" t="str">
        <f ca="1">IF(ISERROR($V11),"",OFFSET('Smelter Look-up'!$H$4,$V11-4,0))</f>
        <v>Xiamen</v>
      </c>
      <c r="J11" s="210" t="str">
        <f ca="1">IF(ISERROR($V11),"",OFFSET('Smelter Look-up'!$I$4,$V11-4,0))</f>
        <v>Fujian Sheng</v>
      </c>
      <c r="K11" s="260"/>
      <c r="L11" s="260"/>
      <c r="M11" s="260"/>
      <c r="N11" s="260"/>
      <c r="O11" s="260"/>
      <c r="P11" s="211"/>
      <c r="Q11" s="261" t="s">
        <v>15669</v>
      </c>
      <c r="R11" s="208" t="str">
        <f ca="1">IF(ISERROR($V11),"",OFFSET('Smelter Look-up'!$C$4,$V11-4,0)&amp;"")</f>
        <v>Xiamen Tungsten (H.C.) Co., Ltd.</v>
      </c>
      <c r="S11" s="215" t="str">
        <f t="shared" ca="1" si="3"/>
        <v>CN</v>
      </c>
      <c r="T11" s="215" t="str">
        <f ca="1">IF(B11="","",IF(ISERROR(MATCH($J11,SorP!$B$1:$B$6230,0)),"",INDIRECT("'SorP'!$A$"&amp;MATCH($J11,SorP!$B$1:$B$6230,0))))</f>
        <v>CN-FJ</v>
      </c>
      <c r="U11" s="231"/>
      <c r="V11" s="262">
        <f ca="1">IF(C11="",NA(),IF(OR(C11="Smelter not listed",C11="Smelter not yet identified"),MATCH($B11&amp;$D11,'Smelter Look-up'!$J:$J,0),MATCH($B11&amp;$C11,'Smelter Look-up'!$J:$J,0)))</f>
        <v>625</v>
      </c>
      <c r="W11" s="263"/>
      <c r="X11" s="263">
        <f t="shared" ca="1" si="4"/>
        <v>0</v>
      </c>
      <c r="Y11" s="263"/>
      <c r="Z11" s="263"/>
      <c r="AB11" s="265" t="str">
        <f t="shared" ca="1" si="5"/>
        <v>TungstenXiamen Tungsten (H.C.) Co., Ltd.</v>
      </c>
    </row>
    <row r="12" spans="1:34" s="264" customFormat="1" ht="19.899999999999999" customHeight="1">
      <c r="A12" s="316" t="s">
        <v>794</v>
      </c>
      <c r="B12" s="208" t="str">
        <f ca="1">IF(LEN(A12)=0,"",INDEX('Smelter Look-up'!$A:$A,MATCH($A12,'Smelter Look-up'!$E:$E,0)))</f>
        <v>Tungsten</v>
      </c>
      <c r="C12" s="212" t="str">
        <f ca="1">IF(LEN(A12)=0,"",INDEX('Smelter Look-up'!$C:$C,MATCH($A12,'Smelter Look-up'!$E:$E,0)))</f>
        <v>Guangdong Xianglu Tungsten Co., Ltd.</v>
      </c>
      <c r="D12" s="270"/>
      <c r="E12" s="208" t="str">
        <f ca="1">IF(ISERROR($V12),"",OFFSET('Smelter Look-up'!$D$4,$V12-4,0)&amp;"")</f>
        <v>CHINA</v>
      </c>
      <c r="F12" s="208" t="str">
        <f ca="1">IF(ISERROR($V12),"",OFFSET('Smelter Look-up'!$E$4,$V12-4,0))</f>
        <v>CID000218</v>
      </c>
      <c r="G12" s="208" t="str">
        <f ca="1">IF(C12=$X$4,IF(ISERROR($V12),"Enter smelter details","RMI"),IF(ISERROR($V12),"",OFFSET('Smelter Look-up'!$F$4,$V12-4,0)))</f>
        <v>RMI</v>
      </c>
      <c r="H12" s="209">
        <f ca="1">IF(ISERROR($V12),"",OFFSET('Smelter Look-up'!$G$4,$V12-4,0))</f>
        <v>0</v>
      </c>
      <c r="I12" s="210" t="str">
        <f ca="1">IF(ISERROR($V12),"",OFFSET('Smelter Look-up'!$H$4,$V12-4,0))</f>
        <v>Chaozhou</v>
      </c>
      <c r="J12" s="210" t="str">
        <f ca="1">IF(ISERROR($V12),"",OFFSET('Smelter Look-up'!$I$4,$V12-4,0))</f>
        <v>Guangdong Sheng</v>
      </c>
      <c r="K12" s="260"/>
      <c r="L12" s="260"/>
      <c r="M12" s="260"/>
      <c r="N12" s="260"/>
      <c r="O12" s="260"/>
      <c r="P12" s="211"/>
      <c r="Q12" s="261" t="s">
        <v>15669</v>
      </c>
      <c r="R12" s="208" t="str">
        <f ca="1">IF(ISERROR($V12),"",OFFSET('Smelter Look-up'!$C$4,$V12-4,0)&amp;"")</f>
        <v>Guangdong Xianglu Tungsten Co., Ltd.</v>
      </c>
      <c r="S12" s="215" t="str">
        <f t="shared" ca="1" si="3"/>
        <v>CN</v>
      </c>
      <c r="T12" s="215" t="str">
        <f ca="1">IF(B12="","",IF(ISERROR(MATCH($J12,SorP!$B$1:$B$6230,0)),"",INDIRECT("'SorP'!$A$"&amp;MATCH($J12,SorP!$B$1:$B$6230,0))))</f>
        <v>CN-GD</v>
      </c>
      <c r="U12" s="231"/>
      <c r="V12" s="262">
        <f ca="1">IF(C12="",NA(),IF(OR(C12="Smelter not listed",C12="Smelter not yet identified"),MATCH($B12&amp;$D12,'Smelter Look-up'!$J:$J,0),MATCH($B12&amp;$C12,'Smelter Look-up'!$J:$J,0)))</f>
        <v>582</v>
      </c>
      <c r="W12" s="263"/>
      <c r="X12" s="263">
        <f t="shared" ca="1" si="4"/>
        <v>0</v>
      </c>
      <c r="Y12" s="263"/>
      <c r="Z12" s="263"/>
      <c r="AB12" s="265" t="str">
        <f t="shared" ca="1" si="5"/>
        <v>TungstenGuangdong Xianglu Tungsten Co., Ltd.</v>
      </c>
    </row>
    <row r="13" spans="1:34" s="264" customFormat="1" ht="19.899999999999999" customHeight="1">
      <c r="A13" s="316" t="s">
        <v>138</v>
      </c>
      <c r="B13" s="208" t="str">
        <f ca="1">IF(LEN(A13)=0,"",INDEX('Smelter Look-up'!$A:$A,MATCH($A13,'Smelter Look-up'!$E:$E,0)))</f>
        <v>Tungsten</v>
      </c>
      <c r="C13" s="212" t="str">
        <f ca="1">IF(LEN(A13)=0,"",INDEX('Smelter Look-up'!$C:$C,MATCH($A13,'Smelter Look-up'!$E:$E,0)))</f>
        <v>Jiangxi Gan Bei Tungsten Co., Ltd.</v>
      </c>
      <c r="D13" s="270"/>
      <c r="E13" s="208" t="str">
        <f ca="1">IF(ISERROR($V13),"",OFFSET('Smelter Look-up'!$D$4,$V13-4,0)&amp;"")</f>
        <v>CHINA</v>
      </c>
      <c r="F13" s="208" t="str">
        <f ca="1">IF(ISERROR($V13),"",OFFSET('Smelter Look-up'!$E$4,$V13-4,0))</f>
        <v>CID002321</v>
      </c>
      <c r="G13" s="208" t="str">
        <f ca="1">IF(C13=$X$4,IF(ISERROR($V13),"Enter smelter details","RMI"),IF(ISERROR($V13),"",OFFSET('Smelter Look-up'!$F$4,$V13-4,0)))</f>
        <v>RMI</v>
      </c>
      <c r="H13" s="209">
        <f ca="1">IF(ISERROR($V13),"",OFFSET('Smelter Look-up'!$G$4,$V13-4,0))</f>
        <v>0</v>
      </c>
      <c r="I13" s="210" t="str">
        <f ca="1">IF(ISERROR($V13),"",OFFSET('Smelter Look-up'!$H$4,$V13-4,0))</f>
        <v>Xiushui</v>
      </c>
      <c r="J13" s="210" t="str">
        <f ca="1">IF(ISERROR($V13),"",OFFSET('Smelter Look-up'!$I$4,$V13-4,0))</f>
        <v>Jiangxi Sheng</v>
      </c>
      <c r="K13" s="260"/>
      <c r="L13" s="260"/>
      <c r="M13" s="260"/>
      <c r="N13" s="260"/>
      <c r="O13" s="260"/>
      <c r="P13" s="211"/>
      <c r="Q13" s="261" t="s">
        <v>15669</v>
      </c>
      <c r="R13" s="208" t="str">
        <f ca="1">IF(ISERROR($V13),"",OFFSET('Smelter Look-up'!$C$4,$V13-4,0)&amp;"")</f>
        <v>Jiangxi Gan Bei Tungsten Co., Ltd.</v>
      </c>
      <c r="S13" s="215" t="str">
        <f t="shared" ca="1" si="3"/>
        <v>CN</v>
      </c>
      <c r="T13" s="215" t="str">
        <f ca="1">IF(B13="","",IF(ISERROR(MATCH($J13,SorP!$B$1:$B$6230,0)),"",INDIRECT("'SorP'!$A$"&amp;MATCH($J13,SorP!$B$1:$B$6230,0))))</f>
        <v>CN-JX</v>
      </c>
      <c r="U13" s="231"/>
      <c r="V13" s="262">
        <f ca="1">IF(C13="",NA(),IF(OR(C13="Smelter not listed",C13="Smelter not yet identified"),MATCH($B13&amp;$D13,'Smelter Look-up'!$J:$J,0),MATCH($B13&amp;$C13,'Smelter Look-up'!$J:$J,0)))</f>
        <v>594</v>
      </c>
      <c r="W13" s="263"/>
      <c r="X13" s="263">
        <f t="shared" ca="1" si="4"/>
        <v>0</v>
      </c>
      <c r="Y13" s="263"/>
      <c r="Z13" s="263"/>
      <c r="AB13" s="265" t="str">
        <f t="shared" ca="1" si="5"/>
        <v>TungstenJiangxi Gan Bei Tungsten Co., Ltd.</v>
      </c>
    </row>
    <row r="14" spans="1:34" s="264" customFormat="1" ht="19.899999999999999" customHeight="1">
      <c r="A14" s="316" t="s">
        <v>1432</v>
      </c>
      <c r="B14" s="208" t="str">
        <f ca="1">IF(LEN(A14)=0,"",INDEX('Smelter Look-up'!$A:$A,MATCH($A14,'Smelter Look-up'!$E:$E,0)))</f>
        <v>Tungsten</v>
      </c>
      <c r="C14" s="212" t="str">
        <f ca="1">IF(LEN(A14)=0,"",INDEX('Smelter Look-up'!$C:$C,MATCH($A14,'Smelter Look-up'!$E:$E,0)))</f>
        <v>Masan High-Tech Materials</v>
      </c>
      <c r="D14" s="270"/>
      <c r="E14" s="208" t="str">
        <f ca="1">IF(ISERROR($V14),"",OFFSET('Smelter Look-up'!$D$4,$V14-4,0)&amp;"")</f>
        <v>VIET NAM</v>
      </c>
      <c r="F14" s="208" t="str">
        <f ca="1">IF(ISERROR($V14),"",OFFSET('Smelter Look-up'!$E$4,$V14-4,0))</f>
        <v>CID002543</v>
      </c>
      <c r="G14" s="208" t="str">
        <f ca="1">IF(C14=$X$4,IF(ISERROR($V14),"Enter smelter details","RMI"),IF(ISERROR($V14),"",OFFSET('Smelter Look-up'!$F$4,$V14-4,0)))</f>
        <v>RMI</v>
      </c>
      <c r="H14" s="209">
        <f ca="1">IF(ISERROR($V14),"",OFFSET('Smelter Look-up'!$G$4,$V14-4,0))</f>
        <v>0</v>
      </c>
      <c r="I14" s="210" t="str">
        <f ca="1">IF(ISERROR($V14),"",OFFSET('Smelter Look-up'!$H$4,$V14-4,0))</f>
        <v>Dai Tu</v>
      </c>
      <c r="J14" s="210" t="str">
        <f ca="1">IF(ISERROR($V14),"",OFFSET('Smelter Look-up'!$I$4,$V14-4,0))</f>
        <v>Thái Nguyên</v>
      </c>
      <c r="K14" s="260"/>
      <c r="L14" s="260"/>
      <c r="M14" s="260"/>
      <c r="N14" s="260"/>
      <c r="O14" s="260"/>
      <c r="P14" s="211"/>
      <c r="Q14" s="261" t="s">
        <v>15669</v>
      </c>
      <c r="R14" s="208" t="str">
        <f ca="1">IF(ISERROR($V14),"",OFFSET('Smelter Look-up'!$C$4,$V14-4,0)&amp;"")</f>
        <v>Masan High-Tech Materials</v>
      </c>
      <c r="S14" s="215" t="str">
        <f t="shared" ca="1" si="3"/>
        <v>VN</v>
      </c>
      <c r="T14" s="215" t="str">
        <f ca="1">IF(B14="","",IF(ISERROR(MATCH($J14,SorP!$B$1:$B$6230,0)),"",INDIRECT("'SorP'!$A$"&amp;MATCH($J14,SorP!$B$1:$B$6230,0))))</f>
        <v>VN-69</v>
      </c>
      <c r="U14" s="231"/>
      <c r="V14" s="262">
        <f ca="1">IF(C14="",NA(),IF(OR(C14="Smelter not listed",C14="Smelter not yet identified"),MATCH($B14&amp;$D14,'Smelter Look-up'!$J:$J,0),MATCH($B14&amp;$C14,'Smelter Look-up'!$J:$J,0)))</f>
        <v>609</v>
      </c>
      <c r="W14" s="263"/>
      <c r="X14" s="263">
        <f t="shared" ca="1" si="4"/>
        <v>0</v>
      </c>
      <c r="Y14" s="263"/>
      <c r="Z14" s="263"/>
      <c r="AB14" s="265" t="str">
        <f t="shared" ca="1" si="5"/>
        <v>TungstenMasan High-Tech Materials</v>
      </c>
    </row>
    <row r="15" spans="1:34" s="264" customFormat="1" ht="30" customHeight="1">
      <c r="A15" s="316" t="s">
        <v>793</v>
      </c>
      <c r="B15" s="208" t="str">
        <f ca="1">IF(LEN(A15)=0,"",INDEX('Smelter Look-up'!$A:$A,MATCH($A15,'Smelter Look-up'!$E:$E,0)))</f>
        <v>Tungsten</v>
      </c>
      <c r="C15" s="212" t="str">
        <f ca="1">IF(LEN(A15)=0,"",INDEX('Smelter Look-up'!$C:$C,MATCH($A15,'Smelter Look-up'!$E:$E,0)))</f>
        <v>Kennametal Huntsville</v>
      </c>
      <c r="D15" s="270"/>
      <c r="E15" s="208" t="str">
        <f ca="1">IF(ISERROR($V15),"",OFFSET('Smelter Look-up'!$D$4,$V15-4,0)&amp;"")</f>
        <v>UNITED STATES OF AMERICA</v>
      </c>
      <c r="F15" s="208" t="str">
        <f ca="1">IF(ISERROR($V15),"",OFFSET('Smelter Look-up'!$E$4,$V15-4,0))</f>
        <v>CID000105</v>
      </c>
      <c r="G15" s="208" t="str">
        <f ca="1">IF(C15=$X$4,IF(ISERROR($V15),"Enter smelter details","RMI"),IF(ISERROR($V15),"",OFFSET('Smelter Look-up'!$F$4,$V15-4,0)))</f>
        <v>RMI</v>
      </c>
      <c r="H15" s="209">
        <f ca="1">IF(ISERROR($V15),"",OFFSET('Smelter Look-up'!$G$4,$V15-4,0))</f>
        <v>0</v>
      </c>
      <c r="I15" s="210" t="str">
        <f ca="1">IF(ISERROR($V15),"",OFFSET('Smelter Look-up'!$H$4,$V15-4,0))</f>
        <v>Huntsville</v>
      </c>
      <c r="J15" s="210" t="str">
        <f ca="1">IF(ISERROR($V15),"",OFFSET('Smelter Look-up'!$I$4,$V15-4,0))</f>
        <v>Alabama</v>
      </c>
      <c r="K15" s="260"/>
      <c r="L15" s="260"/>
      <c r="M15" s="260"/>
      <c r="N15" s="260"/>
      <c r="O15" s="260"/>
      <c r="P15" s="211"/>
      <c r="Q15" s="261" t="s">
        <v>15669</v>
      </c>
      <c r="R15" s="208" t="str">
        <f ca="1">IF(ISERROR($V15),"",OFFSET('Smelter Look-up'!$C$4,$V15-4,0)&amp;"")</f>
        <v>Kennametal Huntsville</v>
      </c>
      <c r="S15" s="215" t="str">
        <f t="shared" ca="1" si="3"/>
        <v>US</v>
      </c>
      <c r="T15" s="215" t="str">
        <f ca="1">IF(B15="","",IF(ISERROR(MATCH($J15,SorP!$B$1:$B$6230,0)),"",INDIRECT("'SorP'!$A$"&amp;MATCH($J15,SorP!$B$1:$B$6230,0))))</f>
        <v>US-AL</v>
      </c>
      <c r="U15" s="231"/>
      <c r="V15" s="262">
        <f ca="1">IF(C15="",NA(),IF(OR(C15="Smelter not listed",C15="Smelter not yet identified"),MATCH($B15&amp;$D15,'Smelter Look-up'!$J:$J,0),MATCH($B15&amp;$C15,'Smelter Look-up'!$J:$J,0)))</f>
        <v>604</v>
      </c>
      <c r="W15" s="263"/>
      <c r="X15" s="263">
        <f t="shared" ca="1" si="4"/>
        <v>0</v>
      </c>
      <c r="Y15" s="263"/>
      <c r="Z15" s="263"/>
      <c r="AB15" s="265" t="str">
        <f t="shared" ca="1" si="5"/>
        <v>TungstenKennametal Huntsville</v>
      </c>
    </row>
    <row r="16" spans="1:34" s="264" customFormat="1" ht="19.899999999999999" customHeight="1">
      <c r="A16" s="316" t="s">
        <v>795</v>
      </c>
      <c r="B16" s="208" t="str">
        <f ca="1">IF(LEN(A16)=0,"",INDEX('Smelter Look-up'!$A:$A,MATCH($A16,'Smelter Look-up'!$E:$E,0)))</f>
        <v>Tungsten</v>
      </c>
      <c r="C16" s="212" t="str">
        <f ca="1">IF(LEN(A16)=0,"",INDEX('Smelter Look-up'!$C:$C,MATCH($A16,'Smelter Look-up'!$E:$E,0)))</f>
        <v>Chongyi Zhangyuan Tungsten Co., Ltd.</v>
      </c>
      <c r="D16" s="270"/>
      <c r="E16" s="208" t="str">
        <f ca="1">IF(ISERROR($V16),"",OFFSET('Smelter Look-up'!$D$4,$V16-4,0)&amp;"")</f>
        <v>CHINA</v>
      </c>
      <c r="F16" s="208" t="str">
        <f ca="1">IF(ISERROR($V16),"",OFFSET('Smelter Look-up'!$E$4,$V16-4,0))</f>
        <v>CID000258</v>
      </c>
      <c r="G16" s="208" t="str">
        <f ca="1">IF(C16=$X$4,IF(ISERROR($V16),"Enter smelter details","RMI"),IF(ISERROR($V16),"",OFFSET('Smelter Look-up'!$F$4,$V16-4,0)))</f>
        <v>RMI</v>
      </c>
      <c r="H16" s="209">
        <f ca="1">IF(ISERROR($V16),"",OFFSET('Smelter Look-up'!$G$4,$V16-4,0))</f>
        <v>0</v>
      </c>
      <c r="I16" s="210" t="str">
        <f ca="1">IF(ISERROR($V16),"",OFFSET('Smelter Look-up'!$H$4,$V16-4,0))</f>
        <v>Ganzhou</v>
      </c>
      <c r="J16" s="210" t="str">
        <f ca="1">IF(ISERROR($V16),"",OFFSET('Smelter Look-up'!$I$4,$V16-4,0))</f>
        <v>Jiangxi Sheng</v>
      </c>
      <c r="K16" s="260"/>
      <c r="L16" s="260"/>
      <c r="M16" s="260"/>
      <c r="N16" s="260"/>
      <c r="O16" s="260"/>
      <c r="P16" s="211"/>
      <c r="Q16" s="261" t="s">
        <v>15669</v>
      </c>
      <c r="R16" s="208" t="str">
        <f ca="1">IF(ISERROR($V16),"",OFFSET('Smelter Look-up'!$C$4,$V16-4,0)&amp;"")</f>
        <v>Chongyi Zhangyuan Tungsten Co., Ltd.</v>
      </c>
      <c r="S16" s="215" t="str">
        <f t="shared" ca="1" si="3"/>
        <v>CN</v>
      </c>
      <c r="T16" s="215" t="str">
        <f ca="1">IF(B16="","",IF(ISERROR(MATCH($J16,SorP!$B$1:$B$6230,0)),"",INDIRECT("'SorP'!$A$"&amp;MATCH($J16,SorP!$B$1:$B$6230,0))))</f>
        <v>CN-JX</v>
      </c>
      <c r="U16" s="231"/>
      <c r="V16" s="262">
        <f ca="1">IF(C16="",NA(),IF(OR(C16="Smelter not listed",C16="Smelter not yet identified"),MATCH($B16&amp;$D16,'Smelter Look-up'!$J:$J,0),MATCH($B16&amp;$C16,'Smelter Look-up'!$J:$J,0)))</f>
        <v>570</v>
      </c>
      <c r="W16" s="263"/>
      <c r="X16" s="263">
        <f t="shared" ca="1" si="4"/>
        <v>0</v>
      </c>
      <c r="Y16" s="263"/>
      <c r="Z16" s="263"/>
      <c r="AB16" s="265" t="str">
        <f t="shared" ca="1" si="5"/>
        <v>TungstenChongyi Zhangyuan Tungsten Co., Ltd.</v>
      </c>
    </row>
    <row r="17" spans="1:28" s="264" customFormat="1" ht="19.899999999999999" customHeight="1">
      <c r="A17" s="316" t="s">
        <v>792</v>
      </c>
      <c r="B17" s="208" t="str">
        <f ca="1">IF(LEN(A17)=0,"",INDEX('Smelter Look-up'!$A:$A,MATCH($A17,'Smelter Look-up'!$E:$E,0)))</f>
        <v>Tungsten</v>
      </c>
      <c r="C17" s="212" t="str">
        <f ca="1">IF(LEN(A17)=0,"",INDEX('Smelter Look-up'!$C:$C,MATCH($A17,'Smelter Look-up'!$E:$E,0)))</f>
        <v>A.L.M.T. Corp.</v>
      </c>
      <c r="D17" s="270"/>
      <c r="E17" s="208" t="str">
        <f ca="1">IF(ISERROR($V17),"",OFFSET('Smelter Look-up'!$D$4,$V17-4,0)&amp;"")</f>
        <v>JAPAN</v>
      </c>
      <c r="F17" s="208" t="str">
        <f ca="1">IF(ISERROR($V17),"",OFFSET('Smelter Look-up'!$E$4,$V17-4,0))</f>
        <v>CID000004</v>
      </c>
      <c r="G17" s="208" t="str">
        <f ca="1">IF(C17=$X$4,IF(ISERROR($V17),"Enter smelter details","RMI"),IF(ISERROR($V17),"",OFFSET('Smelter Look-up'!$F$4,$V17-4,0)))</f>
        <v>RMI</v>
      </c>
      <c r="H17" s="209">
        <f ca="1">IF(ISERROR($V17),"",OFFSET('Smelter Look-up'!$G$4,$V17-4,0))</f>
        <v>0</v>
      </c>
      <c r="I17" s="210" t="str">
        <f ca="1">IF(ISERROR($V17),"",OFFSET('Smelter Look-up'!$H$4,$V17-4,0))</f>
        <v>Toyama City</v>
      </c>
      <c r="J17" s="210" t="str">
        <f ca="1">IF(ISERROR($V17),"",OFFSET('Smelter Look-up'!$I$4,$V17-4,0))</f>
        <v>Toyama</v>
      </c>
      <c r="K17" s="260"/>
      <c r="L17" s="260"/>
      <c r="M17" s="260"/>
      <c r="N17" s="260"/>
      <c r="O17" s="260"/>
      <c r="P17" s="211"/>
      <c r="Q17" s="261" t="s">
        <v>15669</v>
      </c>
      <c r="R17" s="208" t="str">
        <f ca="1">IF(ISERROR($V17),"",OFFSET('Smelter Look-up'!$C$4,$V17-4,0)&amp;"")</f>
        <v>A.L.M.T. Corp.</v>
      </c>
      <c r="S17" s="215" t="str">
        <f t="shared" ca="1" si="3"/>
        <v>JP</v>
      </c>
      <c r="T17" s="215" t="str">
        <f ca="1">IF(B17="","",IF(ISERROR(MATCH($J17,SorP!$B$1:$B$6230,0)),"",INDIRECT("'SorP'!$A$"&amp;MATCH($J17,SorP!$B$1:$B$6230,0))))</f>
        <v>JP-16</v>
      </c>
      <c r="U17" s="231"/>
      <c r="V17" s="262">
        <f ca="1">IF(C17="",NA(),IF(OR(C17="Smelter not listed",C17="Smelter not yet identified"),MATCH($B17&amp;$D17,'Smelter Look-up'!$J:$J,0),MATCH($B17&amp;$C17,'Smelter Look-up'!$J:$J,0)))</f>
        <v>554</v>
      </c>
      <c r="W17" s="263"/>
      <c r="X17" s="263">
        <f t="shared" ca="1" si="4"/>
        <v>0</v>
      </c>
      <c r="Y17" s="263"/>
      <c r="Z17" s="263"/>
      <c r="AB17" s="265" t="str">
        <f t="shared" ca="1" si="5"/>
        <v>TungstenA.L.M.T. Corp.</v>
      </c>
    </row>
    <row r="18" spans="1:28" s="264" customFormat="1" ht="19.899999999999999" customHeight="1">
      <c r="A18" s="207" t="s">
        <v>800</v>
      </c>
      <c r="B18" s="208" t="str">
        <f ca="1">IF(LEN(A18)=0,"",INDEX('Smelter Look-up'!$A:$A,MATCH($A18,'Smelter Look-up'!$E:$E,0)))</f>
        <v>Tungsten</v>
      </c>
      <c r="C18" s="212" t="str">
        <f ca="1">IF(LEN(A18)=0,"",INDEX('Smelter Look-up'!$C:$C,MATCH($A18,'Smelter Look-up'!$E:$E,0)))</f>
        <v>Ganzhou Huaxing Tungsten Products Co., Ltd.</v>
      </c>
      <c r="D18" s="270"/>
      <c r="E18" s="208" t="str">
        <f ca="1">IF(ISERROR($V18),"",OFFSET('Smelter Look-up'!$D$4,$V18-4,0)&amp;"")</f>
        <v>CHINA</v>
      </c>
      <c r="F18" s="208" t="str">
        <f ca="1">IF(ISERROR($V18),"",OFFSET('Smelter Look-up'!$E$4,$V18-4,0))</f>
        <v>CID000875</v>
      </c>
      <c r="G18" s="208" t="str">
        <f ca="1">IF(C18=$X$4,IF(ISERROR($V18),"Enter smelter details","RMI"),IF(ISERROR($V18),"",OFFSET('Smelter Look-up'!$F$4,$V18-4,0)))</f>
        <v>RMI</v>
      </c>
      <c r="H18" s="209">
        <f ca="1">IF(ISERROR($V18),"",OFFSET('Smelter Look-up'!$G$4,$V18-4,0))</f>
        <v>0</v>
      </c>
      <c r="I18" s="210" t="str">
        <f ca="1">IF(ISERROR($V18),"",OFFSET('Smelter Look-up'!$H$4,$V18-4,0))</f>
        <v>Ganzhou</v>
      </c>
      <c r="J18" s="210" t="str">
        <f ca="1">IF(ISERROR($V18),"",OFFSET('Smelter Look-up'!$I$4,$V18-4,0))</f>
        <v>Jiangxi Sheng</v>
      </c>
      <c r="K18" s="260"/>
      <c r="L18" s="260"/>
      <c r="M18" s="260"/>
      <c r="N18" s="260"/>
      <c r="O18" s="260"/>
      <c r="P18" s="211"/>
      <c r="Q18" s="261" t="s">
        <v>15669</v>
      </c>
      <c r="R18" s="208" t="str">
        <f ca="1">IF(ISERROR($V18),"",OFFSET('Smelter Look-up'!$C$4,$V18-4,0)&amp;"")</f>
        <v>Ganzhou Huaxing Tungsten Products Co., Ltd.</v>
      </c>
      <c r="S18" s="215" t="str">
        <f t="shared" ca="1" si="3"/>
        <v>CN</v>
      </c>
      <c r="T18" s="215" t="str">
        <f ca="1">IF(B18="","",IF(ISERROR(MATCH($J18,SorP!$B$1:$B$6230,0)),"",INDIRECT("'SorP'!$A$"&amp;MATCH($J18,SorP!$B$1:$B$6230,0))))</f>
        <v>CN-JX</v>
      </c>
      <c r="U18" s="231"/>
      <c r="V18" s="262">
        <f ca="1">IF(C18="",NA(),IF(OR(C18="Smelter not listed",C18="Smelter not yet identified"),MATCH($B18&amp;$D18,'Smelter Look-up'!$J:$J,0),MATCH($B18&amp;$C18,'Smelter Look-up'!$J:$J,0)))</f>
        <v>576</v>
      </c>
      <c r="W18" s="263"/>
      <c r="X18" s="263">
        <f t="shared" ca="1" si="4"/>
        <v>0</v>
      </c>
      <c r="Y18" s="263"/>
      <c r="Z18" s="263"/>
      <c r="AB18" s="265" t="str">
        <f t="shared" ca="1" si="5"/>
        <v>TungstenGanzhou Huaxing Tungsten Products Co., Ltd.</v>
      </c>
    </row>
    <row r="19" spans="1:28" s="264" customFormat="1" ht="20.100000000000001" customHeight="1">
      <c r="A19" s="207" t="s">
        <v>797</v>
      </c>
      <c r="B19" s="208" t="str">
        <f ca="1">IF(LEN(A19)=0,"",INDEX('Smelter Look-up'!$A:$A,MATCH($A19,'Smelter Look-up'!$E:$E,0)))</f>
        <v>Tungsten</v>
      </c>
      <c r="C19" s="212" t="str">
        <f ca="1">IF(LEN(A19)=0,"",INDEX('Smelter Look-up'!$C:$C,MATCH($A19,'Smelter Look-up'!$E:$E,0)))</f>
        <v>Hunan Chenzhou Mining Co., Ltd.</v>
      </c>
      <c r="D19" s="270"/>
      <c r="E19" s="208" t="str">
        <f ca="1">IF(ISERROR($V19),"",OFFSET('Smelter Look-up'!$D$4,$V19-4,0)&amp;"")</f>
        <v>CHINA</v>
      </c>
      <c r="F19" s="208" t="str">
        <f ca="1">IF(ISERROR($V19),"",OFFSET('Smelter Look-up'!$E$4,$V19-4,0))</f>
        <v>CID000766</v>
      </c>
      <c r="G19" s="208" t="str">
        <f ca="1">IF(C19=$X$4,IF(ISERROR($V19),"Enter smelter details","RMI"),IF(ISERROR($V19),"",OFFSET('Smelter Look-up'!$F$4,$V19-4,0)))</f>
        <v>RMI</v>
      </c>
      <c r="H19" s="209">
        <f ca="1">IF(ISERROR($V19),"",OFFSET('Smelter Look-up'!$G$4,$V19-4,0))</f>
        <v>0</v>
      </c>
      <c r="I19" s="210" t="str">
        <f ca="1">IF(ISERROR($V19),"",OFFSET('Smelter Look-up'!$H$4,$V19-4,0))</f>
        <v>Yuanling</v>
      </c>
      <c r="J19" s="210" t="str">
        <f ca="1">IF(ISERROR($V19),"",OFFSET('Smelter Look-up'!$I$4,$V19-4,0))</f>
        <v>Hunan Sheng</v>
      </c>
      <c r="K19" s="260"/>
      <c r="L19" s="260"/>
      <c r="M19" s="260"/>
      <c r="N19" s="260"/>
      <c r="O19" s="260"/>
      <c r="P19" s="211"/>
      <c r="Q19" s="261" t="s">
        <v>15669</v>
      </c>
      <c r="R19" s="208" t="str">
        <f ca="1">IF(ISERROR($V19),"",OFFSET('Smelter Look-up'!$C$4,$V19-4,0)&amp;"")</f>
        <v>Hunan Chenzhou Mining Co., Ltd.</v>
      </c>
      <c r="S19" s="215" t="str">
        <f t="shared" ca="1" si="3"/>
        <v>CN</v>
      </c>
      <c r="T19" s="215" t="str">
        <f ca="1">IF(B19="","",IF(ISERROR(MATCH($J19,SorP!$B$1:$B$6230,0)),"",INDIRECT("'SorP'!$A$"&amp;MATCH($J19,SorP!$B$1:$B$6230,0))))</f>
        <v>CN-HN</v>
      </c>
      <c r="U19" s="231"/>
      <c r="V19" s="262">
        <f ca="1">IF(C19="",NA(),IF(OR(C19="Smelter not listed",C19="Smelter not yet identified"),MATCH($B19&amp;$D19,'Smelter Look-up'!$J:$J,0),MATCH($B19&amp;$C19,'Smelter Look-up'!$J:$J,0)))</f>
        <v>588</v>
      </c>
      <c r="W19" s="263"/>
      <c r="X19" s="263">
        <f t="shared" ca="1" si="4"/>
        <v>0</v>
      </c>
      <c r="Y19" s="263"/>
      <c r="Z19" s="263"/>
      <c r="AB19" s="265" t="str">
        <f t="shared" ca="1" si="5"/>
        <v>TungstenHunan Chenzhou Mining Co., Ltd.</v>
      </c>
    </row>
    <row r="20" spans="1:28" s="264" customFormat="1" ht="20.100000000000001" customHeight="1">
      <c r="A20" s="207" t="s">
        <v>802</v>
      </c>
      <c r="B20" s="208" t="str">
        <f ca="1">IF(LEN(A20)=0,"",INDEX('Smelter Look-up'!$A:$A,MATCH($A20,'Smelter Look-up'!$E:$E,0)))</f>
        <v>Tungsten</v>
      </c>
      <c r="C20" s="212" t="str">
        <f ca="1">IF(LEN(A20)=0,"",INDEX('Smelter Look-up'!$C:$C,MATCH($A20,'Smelter Look-up'!$E:$E,0)))</f>
        <v>Wolfram Bergbau und Hutten AG</v>
      </c>
      <c r="D20" s="270"/>
      <c r="E20" s="208" t="str">
        <f ca="1">IF(ISERROR($V20),"",OFFSET('Smelter Look-up'!$D$4,$V20-4,0)&amp;"")</f>
        <v>AUSTRIA</v>
      </c>
      <c r="F20" s="208" t="str">
        <f ca="1">IF(ISERROR($V20),"",OFFSET('Smelter Look-up'!$E$4,$V20-4,0))</f>
        <v>CID002044</v>
      </c>
      <c r="G20" s="208" t="str">
        <f ca="1">IF(C20=$X$4,IF(ISERROR($V20),"Enter smelter details","RMI"),IF(ISERROR($V20),"",OFFSET('Smelter Look-up'!$F$4,$V20-4,0)))</f>
        <v>RMI</v>
      </c>
      <c r="H20" s="209">
        <f ca="1">IF(ISERROR($V20),"",OFFSET('Smelter Look-up'!$G$4,$V20-4,0))</f>
        <v>0</v>
      </c>
      <c r="I20" s="210" t="str">
        <f ca="1">IF(ISERROR($V20),"",OFFSET('Smelter Look-up'!$H$4,$V20-4,0))</f>
        <v>St. Martin i-S</v>
      </c>
      <c r="J20" s="210" t="str">
        <f ca="1">IF(ISERROR($V20),"",OFFSET('Smelter Look-up'!$I$4,$V20-4,0))</f>
        <v>Steiermark</v>
      </c>
      <c r="K20" s="260"/>
      <c r="L20" s="260"/>
      <c r="M20" s="260"/>
      <c r="N20" s="260"/>
      <c r="O20" s="260"/>
      <c r="P20" s="211"/>
      <c r="Q20" s="261" t="s">
        <v>15669</v>
      </c>
      <c r="R20" s="208" t="str">
        <f ca="1">IF(ISERROR($V20),"",OFFSET('Smelter Look-up'!$C$4,$V20-4,0)&amp;"")</f>
        <v>Wolfram Bergbau und Hutten AG</v>
      </c>
      <c r="S20" s="215" t="str">
        <f t="shared" ca="1" si="3"/>
        <v>AT</v>
      </c>
      <c r="T20" s="215" t="str">
        <f ca="1">IF(B20="","",IF(ISERROR(MATCH($J20,SorP!$B$1:$B$6230,0)),"",INDIRECT("'SorP'!$A$"&amp;MATCH($J20,SorP!$B$1:$B$6230,0))))</f>
        <v>AT-6</v>
      </c>
      <c r="U20" s="231"/>
      <c r="V20" s="262">
        <f ca="1">IF(C20="",NA(),IF(OR(C20="Smelter not listed",C20="Smelter not yet identified"),MATCH($B20&amp;$D20,'Smelter Look-up'!$J:$J,0),MATCH($B20&amp;$C20,'Smelter Look-up'!$J:$J,0)))</f>
        <v>622</v>
      </c>
      <c r="W20" s="263"/>
      <c r="X20" s="263">
        <f t="shared" ca="1" si="4"/>
        <v>0</v>
      </c>
      <c r="Y20" s="263"/>
      <c r="Z20" s="263"/>
      <c r="AB20" s="265" t="str">
        <f t="shared" ca="1" si="5"/>
        <v>TungstenWolfram Bergbau und Hutten AG</v>
      </c>
    </row>
    <row r="21" spans="1:28" s="264" customFormat="1" ht="20.100000000000001" customHeight="1">
      <c r="A21" s="207" t="s">
        <v>141</v>
      </c>
      <c r="B21" s="208" t="str">
        <f ca="1">IF(LEN(A21)=0,"",INDEX('Smelter Look-up'!$A:$A,MATCH($A21,'Smelter Look-up'!$E:$E,0)))</f>
        <v>Tungsten</v>
      </c>
      <c r="C21" s="212" t="str">
        <f ca="1">IF(LEN(A21)=0,"",INDEX('Smelter Look-up'!$C:$C,MATCH($A21,'Smelter Look-up'!$E:$E,0)))</f>
        <v>Jiangxi Yaosheng Tungsten Co., Ltd.</v>
      </c>
      <c r="D21" s="270"/>
      <c r="E21" s="208" t="str">
        <f ca="1">IF(ISERROR($V21),"",OFFSET('Smelter Look-up'!$D$4,$V21-4,0)&amp;"")</f>
        <v>CHINA</v>
      </c>
      <c r="F21" s="208" t="str">
        <f ca="1">IF(ISERROR($V21),"",OFFSET('Smelter Look-up'!$E$4,$V21-4,0))</f>
        <v>CID002316</v>
      </c>
      <c r="G21" s="208" t="str">
        <f ca="1">IF(C21=$X$4,IF(ISERROR($V21),"Enter smelter details","RMI"),IF(ISERROR($V21),"",OFFSET('Smelter Look-up'!$F$4,$V21-4,0)))</f>
        <v>RMI</v>
      </c>
      <c r="H21" s="209">
        <f ca="1">IF(ISERROR($V21),"",OFFSET('Smelter Look-up'!$G$4,$V21-4,0))</f>
        <v>0</v>
      </c>
      <c r="I21" s="210" t="str">
        <f ca="1">IF(ISERROR($V21),"",OFFSET('Smelter Look-up'!$H$4,$V21-4,0))</f>
        <v>Ganzhou</v>
      </c>
      <c r="J21" s="210" t="str">
        <f ca="1">IF(ISERROR($V21),"",OFFSET('Smelter Look-up'!$I$4,$V21-4,0))</f>
        <v>Jiangxi Sheng</v>
      </c>
      <c r="K21" s="260"/>
      <c r="L21" s="260"/>
      <c r="M21" s="260"/>
      <c r="N21" s="260"/>
      <c r="O21" s="260"/>
      <c r="P21" s="211"/>
      <c r="Q21" s="261" t="s">
        <v>15669</v>
      </c>
      <c r="R21" s="208" t="str">
        <f ca="1">IF(ISERROR($V21),"",OFFSET('Smelter Look-up'!$C$4,$V21-4,0)&amp;"")</f>
        <v>Jiangxi Yaosheng Tungsten Co., Ltd.</v>
      </c>
      <c r="S21" s="215" t="str">
        <f t="shared" ca="1" si="3"/>
        <v>CN</v>
      </c>
      <c r="T21" s="215" t="str">
        <f ca="1">IF(B21="","",IF(ISERROR(MATCH($J21,SorP!$B$1:$B$6230,0)),"",INDIRECT("'SorP'!$A$"&amp;MATCH($J21,SorP!$B$1:$B$6230,0))))</f>
        <v>CN-JX</v>
      </c>
      <c r="U21" s="231"/>
      <c r="V21" s="262">
        <f ca="1">IF(C21="",NA(),IF(OR(C21="Smelter not listed",C21="Smelter not yet identified"),MATCH($B21&amp;$D21,'Smelter Look-up'!$J:$J,0),MATCH($B21&amp;$C21,'Smelter Look-up'!$J:$J,0)))</f>
        <v>600</v>
      </c>
      <c r="W21" s="263"/>
      <c r="X21" s="263">
        <f t="shared" ca="1" si="4"/>
        <v>0</v>
      </c>
      <c r="Y21" s="263"/>
      <c r="Z21" s="263"/>
      <c r="AB21" s="265" t="str">
        <f t="shared" ca="1" si="5"/>
        <v>TungstenJiangxi Yaosheng Tungsten Co., Ltd.</v>
      </c>
    </row>
    <row r="22" spans="1:28" s="264" customFormat="1" ht="20.100000000000001" customHeight="1">
      <c r="A22" s="207" t="s">
        <v>1428</v>
      </c>
      <c r="B22" s="208" t="str">
        <f ca="1">IF(LEN(A22)=0,"",INDEX('Smelter Look-up'!$A:$A,MATCH($A22,'Smelter Look-up'!$E:$E,0)))</f>
        <v>Tungsten</v>
      </c>
      <c r="C22" s="212" t="str">
        <f ca="1">IF(LEN(A22)=0,"",INDEX('Smelter Look-up'!$C:$C,MATCH($A22,'Smelter Look-up'!$E:$E,0)))</f>
        <v>H.C. Starck Tungsten GmbH</v>
      </c>
      <c r="D22" s="270"/>
      <c r="E22" s="208" t="str">
        <f ca="1">IF(ISERROR($V22),"",OFFSET('Smelter Look-up'!$D$4,$V22-4,0)&amp;"")</f>
        <v>GERMANY</v>
      </c>
      <c r="F22" s="208" t="str">
        <f ca="1">IF(ISERROR($V22),"",OFFSET('Smelter Look-up'!$E$4,$V22-4,0))</f>
        <v>CID002541</v>
      </c>
      <c r="G22" s="208" t="str">
        <f ca="1">IF(C22=$X$4,IF(ISERROR($V22),"Enter smelter details","RMI"),IF(ISERROR($V22),"",OFFSET('Smelter Look-up'!$F$4,$V22-4,0)))</f>
        <v>RMI</v>
      </c>
      <c r="H22" s="209">
        <f ca="1">IF(ISERROR($V22),"",OFFSET('Smelter Look-up'!$G$4,$V22-4,0))</f>
        <v>0</v>
      </c>
      <c r="I22" s="210" t="str">
        <f ca="1">IF(ISERROR($V22),"",OFFSET('Smelter Look-up'!$H$4,$V22-4,0))</f>
        <v>Goslar</v>
      </c>
      <c r="J22" s="210" t="str">
        <f ca="1">IF(ISERROR($V22),"",OFFSET('Smelter Look-up'!$I$4,$V22-4,0))</f>
        <v>Niedersachsen</v>
      </c>
      <c r="K22" s="260"/>
      <c r="L22" s="260"/>
      <c r="M22" s="260"/>
      <c r="N22" s="260"/>
      <c r="O22" s="260"/>
      <c r="P22" s="211"/>
      <c r="Q22" s="261" t="s">
        <v>15669</v>
      </c>
      <c r="R22" s="208" t="str">
        <f ca="1">IF(ISERROR($V22),"",OFFSET('Smelter Look-up'!$C$4,$V22-4,0)&amp;"")</f>
        <v>H.C. Starck Tungsten GmbH</v>
      </c>
      <c r="S22" s="215" t="str">
        <f t="shared" ca="1" si="3"/>
        <v>DE</v>
      </c>
      <c r="T22" s="215" t="str">
        <f ca="1">IF(B22="","",IF(ISERROR(MATCH($J22,SorP!$B$1:$B$6230,0)),"",INDIRECT("'SorP'!$A$"&amp;MATCH($J22,SorP!$B$1:$B$6230,0))))</f>
        <v>DE-NI</v>
      </c>
      <c r="U22" s="231"/>
      <c r="V22" s="262">
        <f ca="1">IF(C22="",NA(),IF(OR(C22="Smelter not listed",C22="Smelter not yet identified"),MATCH($B22&amp;$D22,'Smelter Look-up'!$J:$J,0),MATCH($B22&amp;$C22,'Smelter Look-up'!$J:$J,0)))</f>
        <v>584</v>
      </c>
      <c r="W22" s="263"/>
      <c r="X22" s="263">
        <f t="shared" ca="1" si="4"/>
        <v>0</v>
      </c>
      <c r="Y22" s="263"/>
      <c r="Z22" s="263"/>
      <c r="AB22" s="265" t="str">
        <f t="shared" ca="1" si="5"/>
        <v>TungstenH.C. Starck Tungsten GmbH</v>
      </c>
    </row>
    <row r="23" spans="1:28" s="264" customFormat="1" ht="20.100000000000001" customHeight="1">
      <c r="A23" s="207" t="s">
        <v>1429</v>
      </c>
      <c r="B23" s="208" t="str">
        <f ca="1">IF(LEN(A23)=0,"",INDEX('Smelter Look-up'!$A:$A,MATCH($A23,'Smelter Look-up'!$E:$E,0)))</f>
        <v>Tungsten</v>
      </c>
      <c r="C23" s="212" t="str">
        <f ca="1">IF(LEN(A23)=0,"",INDEX('Smelter Look-up'!$C:$C,MATCH($A23,'Smelter Look-up'!$E:$E,0)))</f>
        <v>TANIOBIS Smelting GmbH &amp; Co. KG</v>
      </c>
      <c r="D23" s="270"/>
      <c r="E23" s="208" t="str">
        <f ca="1">IF(ISERROR($V23),"",OFFSET('Smelter Look-up'!$D$4,$V23-4,0)&amp;"")</f>
        <v>GERMANY</v>
      </c>
      <c r="F23" s="208" t="str">
        <f ca="1">IF(ISERROR($V23),"",OFFSET('Smelter Look-up'!$E$4,$V23-4,0))</f>
        <v>CID002542</v>
      </c>
      <c r="G23" s="208" t="str">
        <f ca="1">IF(C23=$X$4,IF(ISERROR($V23),"Enter smelter details","RMI"),IF(ISERROR($V23),"",OFFSET('Smelter Look-up'!$F$4,$V23-4,0)))</f>
        <v>RMI</v>
      </c>
      <c r="H23" s="209">
        <f ca="1">IF(ISERROR($V23),"",OFFSET('Smelter Look-up'!$G$4,$V23-4,0))</f>
        <v>0</v>
      </c>
      <c r="I23" s="210" t="str">
        <f ca="1">IF(ISERROR($V23),"",OFFSET('Smelter Look-up'!$H$4,$V23-4,0))</f>
        <v>Laufenburg</v>
      </c>
      <c r="J23" s="210" t="str">
        <f ca="1">IF(ISERROR($V23),"",OFFSET('Smelter Look-up'!$I$4,$V23-4,0))</f>
        <v>Baden-Württemberg</v>
      </c>
      <c r="K23" s="260"/>
      <c r="L23" s="260"/>
      <c r="M23" s="260"/>
      <c r="N23" s="260"/>
      <c r="O23" s="260"/>
      <c r="P23" s="211"/>
      <c r="Q23" s="261" t="s">
        <v>15669</v>
      </c>
      <c r="R23" s="208" t="str">
        <f ca="1">IF(ISERROR($V23),"",OFFSET('Smelter Look-up'!$C$4,$V23-4,0)&amp;"")</f>
        <v>TANIOBIS Smelting GmbH &amp; Co. KG</v>
      </c>
      <c r="S23" s="215" t="str">
        <f t="shared" ca="1" si="3"/>
        <v>DE</v>
      </c>
      <c r="T23" s="215" t="str">
        <f ca="1">IF(B23="","",IF(ISERROR(MATCH($J23,SorP!$B$1:$B$6230,0)),"",INDIRECT("'SorP'!$A$"&amp;MATCH($J23,SorP!$B$1:$B$6230,0))))</f>
        <v>DE-BW</v>
      </c>
      <c r="U23" s="231"/>
      <c r="V23" s="262">
        <f ca="1">IF(C23="",NA(),IF(OR(C23="Smelter not listed",C23="Smelter not yet identified"),MATCH($B23&amp;$D23,'Smelter Look-up'!$J:$J,0),MATCH($B23&amp;$C23,'Smelter Look-up'!$J:$J,0)))</f>
        <v>618</v>
      </c>
      <c r="W23" s="263"/>
      <c r="X23" s="263">
        <f t="shared" ca="1" si="4"/>
        <v>0</v>
      </c>
      <c r="Y23" s="263"/>
      <c r="Z23" s="263"/>
      <c r="AB23" s="265" t="str">
        <f t="shared" ca="1" si="5"/>
        <v>TungstenTANIOBIS Smelting GmbH &amp; Co. KG</v>
      </c>
    </row>
    <row r="24" spans="1:28" s="264" customFormat="1" ht="20.100000000000001" customHeight="1">
      <c r="A24" s="207" t="s">
        <v>142</v>
      </c>
      <c r="B24" s="208" t="str">
        <f ca="1">IF(LEN(A24)=0,"",INDEX('Smelter Look-up'!$A:$A,MATCH($A24,'Smelter Look-up'!$E:$E,0)))</f>
        <v>Tungsten</v>
      </c>
      <c r="C24" s="212" t="str">
        <f ca="1">IF(LEN(A24)=0,"",INDEX('Smelter Look-up'!$C:$C,MATCH($A24,'Smelter Look-up'!$E:$E,0)))</f>
        <v>Jiangxi Xinsheng Tungsten Industry Co., Ltd.</v>
      </c>
      <c r="D24" s="270"/>
      <c r="E24" s="208" t="str">
        <f ca="1">IF(ISERROR($V24),"",OFFSET('Smelter Look-up'!$D$4,$V24-4,0)&amp;"")</f>
        <v>CHINA</v>
      </c>
      <c r="F24" s="208" t="str">
        <f ca="1">IF(ISERROR($V24),"",OFFSET('Smelter Look-up'!$E$4,$V24-4,0))</f>
        <v>CID002317</v>
      </c>
      <c r="G24" s="208" t="str">
        <f ca="1">IF(C24=$X$4,IF(ISERROR($V24),"Enter smelter details","RMI"),IF(ISERROR($V24),"",OFFSET('Smelter Look-up'!$F$4,$V24-4,0)))</f>
        <v>RMI</v>
      </c>
      <c r="H24" s="209">
        <f ca="1">IF(ISERROR($V24),"",OFFSET('Smelter Look-up'!$G$4,$V24-4,0))</f>
        <v>0</v>
      </c>
      <c r="I24" s="210" t="str">
        <f ca="1">IF(ISERROR($V24),"",OFFSET('Smelter Look-up'!$H$4,$V24-4,0))</f>
        <v>Ganzhou</v>
      </c>
      <c r="J24" s="210" t="str">
        <f ca="1">IF(ISERROR($V24),"",OFFSET('Smelter Look-up'!$I$4,$V24-4,0))</f>
        <v>Jiangxi Sheng</v>
      </c>
      <c r="K24" s="260"/>
      <c r="L24" s="260"/>
      <c r="M24" s="260"/>
      <c r="N24" s="260"/>
      <c r="O24" s="260"/>
      <c r="P24" s="211"/>
      <c r="Q24" s="261" t="s">
        <v>15669</v>
      </c>
      <c r="R24" s="208" t="str">
        <f ca="1">IF(ISERROR($V24),"",OFFSET('Smelter Look-up'!$C$4,$V24-4,0)&amp;"")</f>
        <v>Jiangxi Xinsheng Tungsten Industry Co., Ltd.</v>
      </c>
      <c r="S24" s="215" t="str">
        <f t="shared" ca="1" si="3"/>
        <v>CN</v>
      </c>
      <c r="T24" s="215" t="str">
        <f ca="1">IF(B24="","",IF(ISERROR(MATCH($J24,SorP!$B$1:$B$6230,0)),"",INDIRECT("'SorP'!$A$"&amp;MATCH($J24,SorP!$B$1:$B$6230,0))))</f>
        <v>CN-JX</v>
      </c>
      <c r="U24" s="231"/>
      <c r="V24" s="262">
        <f ca="1">IF(C24="",NA(),IF(OR(C24="Smelter not listed",C24="Smelter not yet identified"),MATCH($B24&amp;$D24,'Smelter Look-up'!$J:$J,0),MATCH($B24&amp;$C24,'Smelter Look-up'!$J:$J,0)))</f>
        <v>599</v>
      </c>
      <c r="W24" s="263"/>
      <c r="X24" s="263">
        <f t="shared" ca="1" si="4"/>
        <v>0</v>
      </c>
      <c r="Y24" s="263"/>
      <c r="Z24" s="263"/>
      <c r="AB24" s="265" t="str">
        <f t="shared" ca="1" si="5"/>
        <v>TungstenJiangxi Xinsheng Tungsten Industry Co., Ltd.</v>
      </c>
    </row>
    <row r="25" spans="1:28" s="264" customFormat="1" ht="20.100000000000001" customHeight="1">
      <c r="A25" s="207" t="s">
        <v>799</v>
      </c>
      <c r="B25" s="208" t="str">
        <f ca="1">IF(LEN(A25)=0,"",INDEX('Smelter Look-up'!$A:$A,MATCH($A25,'Smelter Look-up'!$E:$E,0)))</f>
        <v>Tungsten</v>
      </c>
      <c r="C25" s="212" t="str">
        <f ca="1">IF(LEN(A25)=0,"",INDEX('Smelter Look-up'!$C:$C,MATCH($A25,'Smelter Look-up'!$E:$E,0)))</f>
        <v>Japan New Metals Co., Ltd.</v>
      </c>
      <c r="D25" s="270"/>
      <c r="E25" s="208" t="str">
        <f ca="1">IF(ISERROR($V25),"",OFFSET('Smelter Look-up'!$D$4,$V25-4,0)&amp;"")</f>
        <v>JAPAN</v>
      </c>
      <c r="F25" s="208" t="str">
        <f ca="1">IF(ISERROR($V25),"",OFFSET('Smelter Look-up'!$E$4,$V25-4,0))</f>
        <v>CID000825</v>
      </c>
      <c r="G25" s="208" t="str">
        <f ca="1">IF(C25=$X$4,IF(ISERROR($V25),"Enter smelter details","RMI"),IF(ISERROR($V25),"",OFFSET('Smelter Look-up'!$F$4,$V25-4,0)))</f>
        <v>RMI</v>
      </c>
      <c r="H25" s="209">
        <f ca="1">IF(ISERROR($V25),"",OFFSET('Smelter Look-up'!$G$4,$V25-4,0))</f>
        <v>0</v>
      </c>
      <c r="I25" s="210" t="str">
        <f ca="1">IF(ISERROR($V25),"",OFFSET('Smelter Look-up'!$H$4,$V25-4,0))</f>
        <v>Akita City</v>
      </c>
      <c r="J25" s="210" t="str">
        <f ca="1">IF(ISERROR($V25),"",OFFSET('Smelter Look-up'!$I$4,$V25-4,0))</f>
        <v>Akita</v>
      </c>
      <c r="K25" s="260"/>
      <c r="L25" s="260"/>
      <c r="M25" s="260"/>
      <c r="N25" s="260"/>
      <c r="O25" s="260"/>
      <c r="P25" s="211"/>
      <c r="Q25" s="261" t="s">
        <v>15669</v>
      </c>
      <c r="R25" s="208" t="str">
        <f ca="1">IF(ISERROR($V25),"",OFFSET('Smelter Look-up'!$C$4,$V25-4,0)&amp;"")</f>
        <v>Japan New Metals Co., Ltd.</v>
      </c>
      <c r="S25" s="215" t="str">
        <f t="shared" ca="1" si="3"/>
        <v>JP</v>
      </c>
      <c r="T25" s="215" t="str">
        <f ca="1">IF(B25="","",IF(ISERROR(MATCH($J25,SorP!$B$1:$B$6230,0)),"",INDIRECT("'SorP'!$A$"&amp;MATCH($J25,SorP!$B$1:$B$6230,0))))</f>
        <v>JP-05</v>
      </c>
      <c r="U25" s="231"/>
      <c r="V25" s="262">
        <f ca="1">IF(C25="",NA(),IF(OR(C25="Smelter not listed",C25="Smelter not yet identified"),MATCH($B25&amp;$D25,'Smelter Look-up'!$J:$J,0),MATCH($B25&amp;$C25,'Smelter Look-up'!$J:$J,0)))</f>
        <v>592</v>
      </c>
      <c r="W25" s="263"/>
      <c r="X25" s="263">
        <f t="shared" ca="1" si="4"/>
        <v>0</v>
      </c>
      <c r="Y25" s="263"/>
      <c r="Z25" s="263"/>
      <c r="AB25" s="265" t="str">
        <f t="shared" ca="1" si="5"/>
        <v>TungstenJapan New Metals Co., Ltd.</v>
      </c>
    </row>
    <row r="26" spans="1:28" s="264" customFormat="1" ht="20.100000000000001" customHeight="1">
      <c r="A26" s="207" t="s">
        <v>798</v>
      </c>
      <c r="B26" s="208" t="str">
        <f ca="1">IF(LEN(A26)=0,"",INDEX('Smelter Look-up'!$A:$A,MATCH($A26,'Smelter Look-up'!$E:$E,0)))</f>
        <v>Tungsten</v>
      </c>
      <c r="C26" s="212" t="str">
        <f ca="1">IF(LEN(A26)=0,"",INDEX('Smelter Look-up'!$C:$C,MATCH($A26,'Smelter Look-up'!$E:$E,0)))</f>
        <v>Hunan Chunchang Nonferrous Metals Co., Ltd.</v>
      </c>
      <c r="D26" s="270"/>
      <c r="E26" s="208" t="str">
        <f ca="1">IF(ISERROR($V26),"",OFFSET('Smelter Look-up'!$D$4,$V26-4,0)&amp;"")</f>
        <v>CHINA</v>
      </c>
      <c r="F26" s="208" t="str">
        <f ca="1">IF(ISERROR($V26),"",OFFSET('Smelter Look-up'!$E$4,$V26-4,0))</f>
        <v>CID000769</v>
      </c>
      <c r="G26" s="208" t="str">
        <f ca="1">IF(C26=$X$4,IF(ISERROR($V26),"Enter smelter details","RMI"),IF(ISERROR($V26),"",OFFSET('Smelter Look-up'!$F$4,$V26-4,0)))</f>
        <v>RMI</v>
      </c>
      <c r="H26" s="209">
        <f ca="1">IF(ISERROR($V26),"",OFFSET('Smelter Look-up'!$G$4,$V26-4,0))</f>
        <v>0</v>
      </c>
      <c r="I26" s="210" t="str">
        <f ca="1">IF(ISERROR($V26),"",OFFSET('Smelter Look-up'!$H$4,$V26-4,0))</f>
        <v>Hengyang</v>
      </c>
      <c r="J26" s="210" t="str">
        <f ca="1">IF(ISERROR($V26),"",OFFSET('Smelter Look-up'!$I$4,$V26-4,0))</f>
        <v>Hunan Sheng</v>
      </c>
      <c r="K26" s="260"/>
      <c r="L26" s="260"/>
      <c r="M26" s="260"/>
      <c r="N26" s="260"/>
      <c r="O26" s="260"/>
      <c r="P26" s="211"/>
      <c r="Q26" s="357" t="s">
        <v>15670</v>
      </c>
      <c r="R26" s="208" t="str">
        <f ca="1">IF(ISERROR($V26),"",OFFSET('Smelter Look-up'!$C$4,$V26-4,0)&amp;"")</f>
        <v>Hunan Chunchang Nonferrous Metals Co., Ltd.</v>
      </c>
      <c r="S26" s="215" t="str">
        <f t="shared" ca="1" si="3"/>
        <v>CN</v>
      </c>
      <c r="T26" s="215" t="str">
        <f ca="1">IF(B26="","",IF(ISERROR(MATCH($J26,SorP!$B$1:$B$6230,0)),"",INDIRECT("'SorP'!$A$"&amp;MATCH($J26,SorP!$B$1:$B$6230,0))))</f>
        <v>CN-HN</v>
      </c>
      <c r="U26" s="231"/>
      <c r="V26" s="262">
        <f ca="1">IF(C26="",NA(),IF(OR(C26="Smelter not listed",C26="Smelter not yet identified"),MATCH($B26&amp;$D26,'Smelter Look-up'!$J:$J,0),MATCH($B26&amp;$C26,'Smelter Look-up'!$J:$J,0)))</f>
        <v>590</v>
      </c>
      <c r="W26" s="263"/>
      <c r="X26" s="263">
        <f t="shared" ca="1" si="4"/>
        <v>0</v>
      </c>
      <c r="Y26" s="263"/>
      <c r="Z26" s="263"/>
      <c r="AB26" s="265" t="str">
        <f t="shared" ca="1" si="5"/>
        <v>TungstenHunan Chunchang Nonferrous Metals Co., Ltd.</v>
      </c>
    </row>
    <row r="27" spans="1:28" s="264" customFormat="1" ht="20.100000000000001" customHeight="1">
      <c r="A27" s="207" t="s">
        <v>749</v>
      </c>
      <c r="B27" s="208" t="str">
        <f ca="1">IF(LEN(A27)=0,"",INDEX('Smelter Look-up'!$A:$A,MATCH($A27,'Smelter Look-up'!$E:$E,0)))</f>
        <v>Tantalum</v>
      </c>
      <c r="C27" s="212" t="str">
        <f ca="1">IF(LEN(A27)=0,"",INDEX('Smelter Look-up'!$C:$C,MATCH($A27,'Smelter Look-up'!$E:$E,0)))</f>
        <v>F&amp;X Electro-Materials Ltd.</v>
      </c>
      <c r="D27" s="270"/>
      <c r="E27" s="208" t="str">
        <f ca="1">IF(ISERROR($V27),"",OFFSET('Smelter Look-up'!$D$4,$V27-4,0)&amp;"")</f>
        <v>CHINA</v>
      </c>
      <c r="F27" s="208" t="str">
        <f ca="1">IF(ISERROR($V27),"",OFFSET('Smelter Look-up'!$E$4,$V27-4,0))</f>
        <v>CID000460</v>
      </c>
      <c r="G27" s="208" t="str">
        <f ca="1">IF(C27=$X$4,IF(ISERROR($V27),"Enter smelter details","RMI"),IF(ISERROR($V27),"",OFFSET('Smelter Look-up'!$F$4,$V27-4,0)))</f>
        <v>RMI</v>
      </c>
      <c r="H27" s="209">
        <f ca="1">IF(ISERROR($V27),"",OFFSET('Smelter Look-up'!$G$4,$V27-4,0))</f>
        <v>0</v>
      </c>
      <c r="I27" s="210" t="str">
        <f ca="1">IF(ISERROR($V27),"",OFFSET('Smelter Look-up'!$H$4,$V27-4,0))</f>
        <v>Jiangmen</v>
      </c>
      <c r="J27" s="210" t="str">
        <f ca="1">IF(ISERROR($V27),"",OFFSET('Smelter Look-up'!$I$4,$V27-4,0))</f>
        <v>Guangdong Sheng</v>
      </c>
      <c r="K27" s="260"/>
      <c r="L27" s="260"/>
      <c r="M27" s="260"/>
      <c r="N27" s="260"/>
      <c r="O27" s="260"/>
      <c r="P27" s="211"/>
      <c r="Q27" s="261" t="s">
        <v>15669</v>
      </c>
      <c r="R27" s="208" t="str">
        <f ca="1">IF(ISERROR($V27),"",OFFSET('Smelter Look-up'!$C$4,$V27-4,0)&amp;"")</f>
        <v>F&amp;X Electro-Materials Ltd.</v>
      </c>
      <c r="S27" s="215" t="str">
        <f t="shared" ca="1" si="3"/>
        <v>CN</v>
      </c>
      <c r="T27" s="215" t="str">
        <f ca="1">IF(B27="","",IF(ISERROR(MATCH($J27,SorP!$B$1:$B$6230,0)),"",INDIRECT("'SorP'!$A$"&amp;MATCH($J27,SorP!$B$1:$B$6230,0))))</f>
        <v>CN-GD</v>
      </c>
      <c r="U27" s="231"/>
      <c r="V27" s="262">
        <f ca="1">IF(C27="",NA(),IF(OR(C27="Smelter not listed",C27="Smelter not yet identified"),MATCH($B27&amp;$D27,'Smelter Look-up'!$J:$J,0),MATCH($B27&amp;$C27,'Smelter Look-up'!$J:$J,0)))</f>
        <v>330</v>
      </c>
      <c r="W27" s="263"/>
      <c r="X27" s="263">
        <f t="shared" ca="1" si="4"/>
        <v>0</v>
      </c>
      <c r="Y27" s="263"/>
      <c r="Z27" s="263"/>
      <c r="AB27" s="265" t="str">
        <f t="shared" ca="1" si="5"/>
        <v>TantalumF&amp;X Electro-Materials Ltd.</v>
      </c>
    </row>
    <row r="28" spans="1:28" s="264" customFormat="1" ht="20.100000000000001" customHeight="1">
      <c r="A28" s="207" t="s">
        <v>752</v>
      </c>
      <c r="B28" s="208" t="str">
        <f ca="1">IF(LEN(A28)=0,"",INDEX('Smelter Look-up'!$A:$A,MATCH($A28,'Smelter Look-up'!$E:$E,0)))</f>
        <v>Tantalum</v>
      </c>
      <c r="C28" s="212" t="str">
        <f ca="1">IF(LEN(A28)=0,"",INDEX('Smelter Look-up'!$C:$C,MATCH($A28,'Smelter Look-up'!$E:$E,0)))</f>
        <v>JiuJiang JinXin Nonferrous Metals Co., Ltd.</v>
      </c>
      <c r="D28" s="270"/>
      <c r="E28" s="208" t="str">
        <f ca="1">IF(ISERROR($V28),"",OFFSET('Smelter Look-up'!$D$4,$V28-4,0)&amp;"")</f>
        <v>CHINA</v>
      </c>
      <c r="F28" s="208" t="str">
        <f ca="1">IF(ISERROR($V28),"",OFFSET('Smelter Look-up'!$E$4,$V28-4,0))</f>
        <v>CID000914</v>
      </c>
      <c r="G28" s="208" t="str">
        <f ca="1">IF(C28=$X$4,IF(ISERROR($V28),"Enter smelter details","RMI"),IF(ISERROR($V28),"",OFFSET('Smelter Look-up'!$F$4,$V28-4,0)))</f>
        <v>RMI</v>
      </c>
      <c r="H28" s="209">
        <f ca="1">IF(ISERROR($V28),"",OFFSET('Smelter Look-up'!$G$4,$V28-4,0))</f>
        <v>0</v>
      </c>
      <c r="I28" s="210" t="str">
        <f ca="1">IF(ISERROR($V28),"",OFFSET('Smelter Look-up'!$H$4,$V28-4,0))</f>
        <v>Jiujiang</v>
      </c>
      <c r="J28" s="210" t="str">
        <f ca="1">IF(ISERROR($V28),"",OFFSET('Smelter Look-up'!$I$4,$V28-4,0))</f>
        <v>Jiangxi Sheng</v>
      </c>
      <c r="K28" s="260"/>
      <c r="L28" s="260"/>
      <c r="M28" s="260"/>
      <c r="N28" s="260"/>
      <c r="O28" s="260"/>
      <c r="P28" s="211"/>
      <c r="Q28" s="261" t="s">
        <v>15669</v>
      </c>
      <c r="R28" s="208" t="str">
        <f ca="1">IF(ISERROR($V28),"",OFFSET('Smelter Look-up'!$C$4,$V28-4,0)&amp;"")</f>
        <v>JiuJiang JinXin Nonferrous Metals Co., Ltd.</v>
      </c>
      <c r="S28" s="215" t="str">
        <f t="shared" ca="1" si="3"/>
        <v>CN</v>
      </c>
      <c r="T28" s="215" t="str">
        <f ca="1">IF(B28="","",IF(ISERROR(MATCH($J28,SorP!$B$1:$B$6230,0)),"",INDIRECT("'SorP'!$A$"&amp;MATCH($J28,SorP!$B$1:$B$6230,0))))</f>
        <v>CN-JX</v>
      </c>
      <c r="U28" s="231"/>
      <c r="V28" s="262">
        <f ca="1">IF(C28="",NA(),IF(OR(C28="Smelter not listed",C28="Smelter not yet identified"),MATCH($B28&amp;$D28,'Smelter Look-up'!$J:$J,0),MATCH($B28&amp;$C28,'Smelter Look-up'!$J:$J,0)))</f>
        <v>344</v>
      </c>
      <c r="W28" s="263"/>
      <c r="X28" s="263">
        <f t="shared" ca="1" si="4"/>
        <v>0</v>
      </c>
      <c r="Y28" s="263"/>
      <c r="Z28" s="263"/>
      <c r="AB28" s="265" t="str">
        <f t="shared" ca="1" si="5"/>
        <v>TantalumJiuJiang JinXin Nonferrous Metals Co., Ltd.</v>
      </c>
    </row>
    <row r="29" spans="1:28" s="264" customFormat="1" ht="20.100000000000001" customHeight="1">
      <c r="A29" s="207" t="s">
        <v>751</v>
      </c>
      <c r="B29" s="208" t="str">
        <f ca="1">IF(LEN(A29)=0,"",INDEX('Smelter Look-up'!$A:$A,MATCH($A29,'Smelter Look-up'!$E:$E,0)))</f>
        <v>Tantalum</v>
      </c>
      <c r="C29" s="212" t="str">
        <f ca="1">IF(LEN(A29)=0,"",INDEX('Smelter Look-up'!$C:$C,MATCH($A29,'Smelter Look-up'!$E:$E,0)))</f>
        <v>XIMEI RESOURCES (GUANGDONG) LIMITED</v>
      </c>
      <c r="D29" s="270"/>
      <c r="E29" s="208" t="str">
        <f ca="1">IF(ISERROR($V29),"",OFFSET('Smelter Look-up'!$D$4,$V29-4,0)&amp;"")</f>
        <v>CHINA</v>
      </c>
      <c r="F29" s="208" t="str">
        <f ca="1">IF(ISERROR($V29),"",OFFSET('Smelter Look-up'!$E$4,$V29-4,0))</f>
        <v>CID000616</v>
      </c>
      <c r="G29" s="208" t="str">
        <f ca="1">IF(C29=$X$4,IF(ISERROR($V29),"Enter smelter details","RMI"),IF(ISERROR($V29),"",OFFSET('Smelter Look-up'!$F$4,$V29-4,0)))</f>
        <v>RMI</v>
      </c>
      <c r="H29" s="209">
        <f ca="1">IF(ISERROR($V29),"",OFFSET('Smelter Look-up'!$G$4,$V29-4,0))</f>
        <v>0</v>
      </c>
      <c r="I29" s="210" t="str">
        <f ca="1">IF(ISERROR($V29),"",OFFSET('Smelter Look-up'!$H$4,$V29-4,0))</f>
        <v>Yingde</v>
      </c>
      <c r="J29" s="210" t="str">
        <f ca="1">IF(ISERROR($V29),"",OFFSET('Smelter Look-up'!$I$4,$V29-4,0))</f>
        <v>Guangdong Sheng</v>
      </c>
      <c r="K29" s="260"/>
      <c r="L29" s="260"/>
      <c r="M29" s="260"/>
      <c r="N29" s="260"/>
      <c r="O29" s="260"/>
      <c r="P29" s="211"/>
      <c r="Q29" s="261" t="s">
        <v>15669</v>
      </c>
      <c r="R29" s="208" t="str">
        <f ca="1">IF(ISERROR($V29),"",OFFSET('Smelter Look-up'!$C$4,$V29-4,0)&amp;"")</f>
        <v>XIMEI RESOURCES (GUANGDONG) LIMITED</v>
      </c>
      <c r="S29" s="215" t="str">
        <f t="shared" ca="1" si="3"/>
        <v>CN</v>
      </c>
      <c r="T29" s="215" t="str">
        <f ca="1">IF(B29="","",IF(ISERROR(MATCH($J29,SorP!$B$1:$B$6230,0)),"",INDIRECT("'SorP'!$A$"&amp;MATCH($J29,SorP!$B$1:$B$6230,0))))</f>
        <v>CN-GD</v>
      </c>
      <c r="U29" s="231"/>
      <c r="V29" s="262">
        <f ca="1">IF(C29="",NA(),IF(OR(C29="Smelter not listed",C29="Smelter not yet identified"),MATCH($B29&amp;$D29,'Smelter Look-up'!$J:$J,0),MATCH($B29&amp;$C29,'Smelter Look-up'!$J:$J,0)))</f>
        <v>381</v>
      </c>
      <c r="W29" s="263"/>
      <c r="X29" s="263">
        <f t="shared" ca="1" si="4"/>
        <v>0</v>
      </c>
      <c r="Y29" s="263"/>
      <c r="Z29" s="263"/>
      <c r="AB29" s="265" t="str">
        <f t="shared" ca="1" si="5"/>
        <v>TantalumXIMEI RESOURCES (GUANGDONG) LIMITED</v>
      </c>
    </row>
    <row r="30" spans="1:28" s="264" customFormat="1" ht="20.100000000000001" customHeight="1">
      <c r="A30" s="207" t="s">
        <v>758</v>
      </c>
      <c r="B30" s="208" t="str">
        <f ca="1">IF(LEN(A30)=0,"",INDEX('Smelter Look-up'!$A:$A,MATCH($A30,'Smelter Look-up'!$E:$E,0)))</f>
        <v>Tantalum</v>
      </c>
      <c r="C30" s="212" t="str">
        <f ca="1">IF(LEN(A30)=0,"",INDEX('Smelter Look-up'!$C:$C,MATCH($A30,'Smelter Look-up'!$E:$E,0)))</f>
        <v>NPM Silmet AS</v>
      </c>
      <c r="D30" s="270"/>
      <c r="E30" s="208" t="str">
        <f ca="1">IF(ISERROR($V30),"",OFFSET('Smelter Look-up'!$D$4,$V30-4,0)&amp;"")</f>
        <v>ESTONIA</v>
      </c>
      <c r="F30" s="208" t="str">
        <f ca="1">IF(ISERROR($V30),"",OFFSET('Smelter Look-up'!$E$4,$V30-4,0))</f>
        <v>CID001200</v>
      </c>
      <c r="G30" s="208" t="str">
        <f ca="1">IF(C30=$X$4,IF(ISERROR($V30),"Enter smelter details","RMI"),IF(ISERROR($V30),"",OFFSET('Smelter Look-up'!$F$4,$V30-4,0)))</f>
        <v>RMI</v>
      </c>
      <c r="H30" s="209">
        <f ca="1">IF(ISERROR($V30),"",OFFSET('Smelter Look-up'!$G$4,$V30-4,0))</f>
        <v>0</v>
      </c>
      <c r="I30" s="210" t="str">
        <f ca="1">IF(ISERROR($V30),"",OFFSET('Smelter Look-up'!$H$4,$V30-4,0))</f>
        <v>Sillamäe</v>
      </c>
      <c r="J30" s="210" t="str">
        <f ca="1">IF(ISERROR($V30),"",OFFSET('Smelter Look-up'!$I$4,$V30-4,0))</f>
        <v>Ida-Virumaa</v>
      </c>
      <c r="K30" s="260"/>
      <c r="L30" s="260"/>
      <c r="M30" s="260"/>
      <c r="N30" s="260"/>
      <c r="O30" s="260"/>
      <c r="P30" s="211"/>
      <c r="Q30" s="261" t="s">
        <v>15669</v>
      </c>
      <c r="R30" s="208" t="str">
        <f ca="1">IF(ISERROR($V30),"",OFFSET('Smelter Look-up'!$C$4,$V30-4,0)&amp;"")</f>
        <v>NPM Silmet AS</v>
      </c>
      <c r="S30" s="215" t="str">
        <f t="shared" ca="1" si="3"/>
        <v>EE</v>
      </c>
      <c r="T30" s="215" t="str">
        <f ca="1">IF(B30="","",IF(ISERROR(MATCH($J30,SorP!$B$1:$B$6230,0)),"",INDIRECT("'SorP'!$A$"&amp;MATCH($J30,SorP!$B$1:$B$6230,0))))</f>
        <v>EE-44</v>
      </c>
      <c r="U30" s="231"/>
      <c r="V30" s="262">
        <f ca="1">IF(C30="",NA(),IF(OR(C30="Smelter not listed",C30="Smelter not yet identified"),MATCH($B30&amp;$D30,'Smelter Look-up'!$J:$J,0),MATCH($B30&amp;$C30,'Smelter Look-up'!$J:$J,0)))</f>
        <v>361</v>
      </c>
      <c r="W30" s="263"/>
      <c r="X30" s="263">
        <f t="shared" ca="1" si="4"/>
        <v>0</v>
      </c>
      <c r="Y30" s="263"/>
      <c r="Z30" s="263"/>
      <c r="AB30" s="265" t="str">
        <f t="shared" ca="1" si="5"/>
        <v>TantalumNPM Silmet AS</v>
      </c>
    </row>
    <row r="31" spans="1:28" s="264" customFormat="1" ht="20.100000000000001" customHeight="1">
      <c r="A31" s="207" t="s">
        <v>747</v>
      </c>
      <c r="B31" s="208" t="str">
        <f ca="1">IF(LEN(A31)=0,"",INDEX('Smelter Look-up'!$A:$A,MATCH($A31,'Smelter Look-up'!$E:$E,0)))</f>
        <v>Tantalum</v>
      </c>
      <c r="C31" s="212" t="str">
        <f ca="1">IF(LEN(A31)=0,"",INDEX('Smelter Look-up'!$C:$C,MATCH($A31,'Smelter Look-up'!$E:$E,0)))</f>
        <v>Changsha South Tantalum Niobium Co., Ltd.</v>
      </c>
      <c r="D31" s="270"/>
      <c r="E31" s="208" t="str">
        <f ca="1">IF(ISERROR($V31),"",OFFSET('Smelter Look-up'!$D$4,$V31-4,0)&amp;"")</f>
        <v>CHINA</v>
      </c>
      <c r="F31" s="208" t="str">
        <f ca="1">IF(ISERROR($V31),"",OFFSET('Smelter Look-up'!$E$4,$V31-4,0))</f>
        <v>CID000211</v>
      </c>
      <c r="G31" s="208" t="str">
        <f ca="1">IF(C31=$X$4,IF(ISERROR($V31),"Enter smelter details","RMI"),IF(ISERROR($V31),"",OFFSET('Smelter Look-up'!$F$4,$V31-4,0)))</f>
        <v>RMI</v>
      </c>
      <c r="H31" s="209">
        <f ca="1">IF(ISERROR($V31),"",OFFSET('Smelter Look-up'!$G$4,$V31-4,0))</f>
        <v>0</v>
      </c>
      <c r="I31" s="210" t="str">
        <f ca="1">IF(ISERROR($V31),"",OFFSET('Smelter Look-up'!$H$4,$V31-4,0))</f>
        <v>Changsha</v>
      </c>
      <c r="J31" s="210" t="str">
        <f ca="1">IF(ISERROR($V31),"",OFFSET('Smelter Look-up'!$I$4,$V31-4,0))</f>
        <v>Hunan Sheng</v>
      </c>
      <c r="K31" s="260"/>
      <c r="L31" s="260"/>
      <c r="M31" s="260"/>
      <c r="N31" s="260"/>
      <c r="O31" s="260"/>
      <c r="P31" s="211"/>
      <c r="Q31" s="261" t="s">
        <v>15669</v>
      </c>
      <c r="R31" s="208" t="str">
        <f ca="1">IF(ISERROR($V31),"",OFFSET('Smelter Look-up'!$C$4,$V31-4,0)&amp;"")</f>
        <v>Changsha South Tantalum Niobium Co., Ltd.</v>
      </c>
      <c r="S31" s="215" t="str">
        <f t="shared" ca="1" si="3"/>
        <v>CN</v>
      </c>
      <c r="T31" s="215" t="str">
        <f ca="1">IF(B31="","",IF(ISERROR(MATCH($J31,SorP!$B$1:$B$6230,0)),"",INDIRECT("'SorP'!$A$"&amp;MATCH($J31,SorP!$B$1:$B$6230,0))))</f>
        <v>CN-HN</v>
      </c>
      <c r="U31" s="231"/>
      <c r="V31" s="262">
        <f ca="1">IF(C31="",NA(),IF(OR(C31="Smelter not listed",C31="Smelter not yet identified"),MATCH($B31&amp;$D31,'Smelter Look-up'!$J:$J,0),MATCH($B31&amp;$C31,'Smelter Look-up'!$J:$J,0)))</f>
        <v>325</v>
      </c>
      <c r="W31" s="263"/>
      <c r="X31" s="263">
        <f t="shared" ca="1" si="4"/>
        <v>0</v>
      </c>
      <c r="Y31" s="263"/>
      <c r="Z31" s="263"/>
      <c r="AB31" s="265" t="str">
        <f t="shared" ca="1" si="5"/>
        <v>TantalumChangsha South Tantalum Niobium Co., Ltd.</v>
      </c>
    </row>
    <row r="32" spans="1:28" s="264" customFormat="1" ht="20.100000000000001" customHeight="1">
      <c r="A32" s="207" t="s">
        <v>759</v>
      </c>
      <c r="B32" s="208" t="str">
        <f ca="1">IF(LEN(A32)=0,"",INDEX('Smelter Look-up'!$A:$A,MATCH($A32,'Smelter Look-up'!$E:$E,0)))</f>
        <v>Tantalum</v>
      </c>
      <c r="C32" s="212" t="str">
        <f ca="1">IF(LEN(A32)=0,"",INDEX('Smelter Look-up'!$C:$C,MATCH($A32,'Smelter Look-up'!$E:$E,0)))</f>
        <v>Ningxia Orient Tantalum Industry Co., Ltd.</v>
      </c>
      <c r="D32" s="270"/>
      <c r="E32" s="208" t="str">
        <f ca="1">IF(ISERROR($V32),"",OFFSET('Smelter Look-up'!$D$4,$V32-4,0)&amp;"")</f>
        <v>CHINA</v>
      </c>
      <c r="F32" s="208" t="str">
        <f ca="1">IF(ISERROR($V32),"",OFFSET('Smelter Look-up'!$E$4,$V32-4,0))</f>
        <v>CID001277</v>
      </c>
      <c r="G32" s="208" t="str">
        <f ca="1">IF(C32=$X$4,IF(ISERROR($V32),"Enter smelter details","RMI"),IF(ISERROR($V32),"",OFFSET('Smelter Look-up'!$F$4,$V32-4,0)))</f>
        <v>RMI</v>
      </c>
      <c r="H32" s="209">
        <f ca="1">IF(ISERROR($V32),"",OFFSET('Smelter Look-up'!$G$4,$V32-4,0))</f>
        <v>0</v>
      </c>
      <c r="I32" s="210" t="str">
        <f ca="1">IF(ISERROR($V32),"",OFFSET('Smelter Look-up'!$H$4,$V32-4,0))</f>
        <v>Shizuishan City</v>
      </c>
      <c r="J32" s="210" t="str">
        <f ca="1">IF(ISERROR($V32),"",OFFSET('Smelter Look-up'!$I$4,$V32-4,0))</f>
        <v>Ningxia Huizi Zizhiqu</v>
      </c>
      <c r="K32" s="260"/>
      <c r="L32" s="260"/>
      <c r="M32" s="260"/>
      <c r="N32" s="260"/>
      <c r="O32" s="260"/>
      <c r="P32" s="211"/>
      <c r="Q32" s="261" t="s">
        <v>15669</v>
      </c>
      <c r="R32" s="208" t="str">
        <f ca="1">IF(ISERROR($V32),"",OFFSET('Smelter Look-up'!$C$4,$V32-4,0)&amp;"")</f>
        <v>Ningxia Orient Tantalum Industry Co., Ltd.</v>
      </c>
      <c r="S32" s="215" t="str">
        <f t="shared" ca="1" si="3"/>
        <v>CN</v>
      </c>
      <c r="T32" s="215" t="str">
        <f ca="1">IF(B32="","",IF(ISERROR(MATCH($J32,SorP!$B$1:$B$6230,0)),"",INDIRECT("'SorP'!$A$"&amp;MATCH($J32,SorP!$B$1:$B$6230,0))))</f>
        <v>CN-NX</v>
      </c>
      <c r="U32" s="231"/>
      <c r="V32" s="262">
        <f ca="1">IF(C32="",NA(),IF(OR(C32="Smelter not listed",C32="Smelter not yet identified"),MATCH($B32&amp;$D32,'Smelter Look-up'!$J:$J,0),MATCH($B32&amp;$C32,'Smelter Look-up'!$J:$J,0)))</f>
        <v>360</v>
      </c>
      <c r="W32" s="263"/>
      <c r="X32" s="263">
        <f t="shared" ca="1" si="4"/>
        <v>0</v>
      </c>
      <c r="Y32" s="263"/>
      <c r="Z32" s="263"/>
      <c r="AB32" s="265" t="str">
        <f t="shared" ca="1" si="5"/>
        <v>TantalumNingxia Orient Tantalum Industry Co., Ltd.</v>
      </c>
    </row>
    <row r="33" spans="1:28" s="264" customFormat="1" ht="20.100000000000001" customHeight="1">
      <c r="A33" s="207" t="s">
        <v>765</v>
      </c>
      <c r="B33" s="208" t="str">
        <f ca="1">IF(LEN(A33)=0,"",INDEX('Smelter Look-up'!$A:$A,MATCH($A33,'Smelter Look-up'!$E:$E,0)))</f>
        <v>Tantalum</v>
      </c>
      <c r="C33" s="212" t="str">
        <f ca="1">IF(LEN(A33)=0,"",INDEX('Smelter Look-up'!$C:$C,MATCH($A33,'Smelter Look-up'!$E:$E,0)))</f>
        <v>Ulba Metallurgical Plant JSC</v>
      </c>
      <c r="D33" s="270"/>
      <c r="E33" s="208" t="str">
        <f ca="1">IF(ISERROR($V33),"",OFFSET('Smelter Look-up'!$D$4,$V33-4,0)&amp;"")</f>
        <v>KAZAKHSTAN</v>
      </c>
      <c r="F33" s="208" t="str">
        <f ca="1">IF(ISERROR($V33),"",OFFSET('Smelter Look-up'!$E$4,$V33-4,0))</f>
        <v>CID001969</v>
      </c>
      <c r="G33" s="208" t="str">
        <f ca="1">IF(C33=$X$4,IF(ISERROR($V33),"Enter smelter details","RMI"),IF(ISERROR($V33),"",OFFSET('Smelter Look-up'!$F$4,$V33-4,0)))</f>
        <v>RMI</v>
      </c>
      <c r="H33" s="209">
        <f ca="1">IF(ISERROR($V33),"",OFFSET('Smelter Look-up'!$G$4,$V33-4,0))</f>
        <v>0</v>
      </c>
      <c r="I33" s="210" t="str">
        <f ca="1">IF(ISERROR($V33),"",OFFSET('Smelter Look-up'!$H$4,$V33-4,0))</f>
        <v>Ust-Kamenogorsk</v>
      </c>
      <c r="J33" s="210" t="str">
        <f ca="1">IF(ISERROR($V33),"",OFFSET('Smelter Look-up'!$I$4,$V33-4,0))</f>
        <v>Qaraghandy oblysy</v>
      </c>
      <c r="K33" s="260"/>
      <c r="L33" s="260"/>
      <c r="M33" s="260"/>
      <c r="N33" s="260"/>
      <c r="O33" s="260"/>
      <c r="P33" s="211"/>
      <c r="Q33" s="261" t="s">
        <v>15669</v>
      </c>
      <c r="R33" s="208" t="str">
        <f ca="1">IF(ISERROR($V33),"",OFFSET('Smelter Look-up'!$C$4,$V33-4,0)&amp;"")</f>
        <v>Ulba Metallurgical Plant JSC</v>
      </c>
      <c r="S33" s="215" t="str">
        <f t="shared" ca="1" si="3"/>
        <v>KZ</v>
      </c>
      <c r="T33" s="215" t="str">
        <f ca="1">IF(B33="","",IF(ISERROR(MATCH($J33,SorP!$B$1:$B$6230,0)),"",INDIRECT("'SorP'!$A$"&amp;MATCH($J33,SorP!$B$1:$B$6230,0))))</f>
        <v>KZ-KAR</v>
      </c>
      <c r="U33" s="231"/>
      <c r="V33" s="262">
        <f ca="1">IF(C33="",NA(),IF(OR(C33="Smelter not listed",C33="Smelter not yet identified"),MATCH($B33&amp;$D33,'Smelter Look-up'!$J:$J,0),MATCH($B33&amp;$C33,'Smelter Look-up'!$J:$J,0)))</f>
        <v>380</v>
      </c>
      <c r="W33" s="263"/>
      <c r="X33" s="263">
        <f t="shared" ca="1" si="4"/>
        <v>0</v>
      </c>
      <c r="Y33" s="263"/>
      <c r="Z33" s="263"/>
      <c r="AB33" s="265" t="str">
        <f t="shared" ca="1" si="5"/>
        <v>TantalumUlba Metallurgical Plant JSC</v>
      </c>
    </row>
    <row r="34" spans="1:28" s="264" customFormat="1" ht="20.100000000000001" customHeight="1">
      <c r="A34" s="207" t="s">
        <v>1426</v>
      </c>
      <c r="B34" s="208" t="str">
        <f ca="1">IF(LEN(A34)=0,"",INDEX('Smelter Look-up'!$A:$A,MATCH($A34,'Smelter Look-up'!$E:$E,0)))</f>
        <v>Tantalum</v>
      </c>
      <c r="C34" s="212" t="str">
        <f ca="1">IF(LEN(A34)=0,"",INDEX('Smelter Look-up'!$C:$C,MATCH($A34,'Smelter Look-up'!$E:$E,0)))</f>
        <v>KEMET de Mexico</v>
      </c>
      <c r="D34" s="270"/>
      <c r="E34" s="208" t="str">
        <f ca="1">IF(ISERROR($V34),"",OFFSET('Smelter Look-up'!$D$4,$V34-4,0)&amp;"")</f>
        <v>MEXICO</v>
      </c>
      <c r="F34" s="208" t="str">
        <f ca="1">IF(ISERROR($V34),"",OFFSET('Smelter Look-up'!$E$4,$V34-4,0))</f>
        <v>CID002539</v>
      </c>
      <c r="G34" s="208" t="str">
        <f ca="1">IF(C34=$X$4,IF(ISERROR($V34),"Enter smelter details","RMI"),IF(ISERROR($V34),"",OFFSET('Smelter Look-up'!$F$4,$V34-4,0)))</f>
        <v>RMI</v>
      </c>
      <c r="H34" s="209">
        <f ca="1">IF(ISERROR($V34),"",OFFSET('Smelter Look-up'!$G$4,$V34-4,0))</f>
        <v>0</v>
      </c>
      <c r="I34" s="210" t="str">
        <f ca="1">IF(ISERROR($V34),"",OFFSET('Smelter Look-up'!$H$4,$V34-4,0))</f>
        <v>Matamoros</v>
      </c>
      <c r="J34" s="210" t="str">
        <f ca="1">IF(ISERROR($V34),"",OFFSET('Smelter Look-up'!$I$4,$V34-4,0))</f>
        <v>Tamaulipas</v>
      </c>
      <c r="K34" s="260"/>
      <c r="L34" s="260"/>
      <c r="M34" s="260"/>
      <c r="N34" s="260"/>
      <c r="O34" s="260"/>
      <c r="P34" s="211"/>
      <c r="Q34" s="261" t="s">
        <v>15669</v>
      </c>
      <c r="R34" s="208" t="str">
        <f ca="1">IF(ISERROR($V34),"",OFFSET('Smelter Look-up'!$C$4,$V34-4,0)&amp;"")</f>
        <v>KEMET de Mexico</v>
      </c>
      <c r="S34" s="215" t="str">
        <f t="shared" ca="1" si="3"/>
        <v>MX</v>
      </c>
      <c r="T34" s="215" t="str">
        <f ca="1">IF(B34="","",IF(ISERROR(MATCH($J34,SorP!$B$1:$B$6230,0)),"",INDIRECT("'SorP'!$A$"&amp;MATCH($J34,SorP!$B$1:$B$6230,0))))</f>
        <v>MX-TAM</v>
      </c>
      <c r="U34" s="231"/>
      <c r="V34" s="262">
        <f ca="1">IF(C34="",NA(),IF(OR(C34="Smelter not listed",C34="Smelter not yet identified"),MATCH($B34&amp;$D34,'Smelter Look-up'!$J:$J,0),MATCH($B34&amp;$C34,'Smelter Look-up'!$J:$J,0)))</f>
        <v>349</v>
      </c>
      <c r="W34" s="263"/>
      <c r="X34" s="263">
        <f t="shared" ca="1" si="4"/>
        <v>0</v>
      </c>
      <c r="Y34" s="263"/>
      <c r="Z34" s="263"/>
      <c r="AB34" s="265" t="str">
        <f t="shared" ca="1" si="5"/>
        <v>TantalumKEMET de Mexico</v>
      </c>
    </row>
    <row r="35" spans="1:28" s="264" customFormat="1" ht="30" customHeight="1">
      <c r="A35" s="207" t="s">
        <v>396</v>
      </c>
      <c r="B35" s="208" t="str">
        <f ca="1">IF(LEN(A35)=0,"",INDEX('Smelter Look-up'!$A:$A,MATCH($A35,'Smelter Look-up'!$E:$E,0)))</f>
        <v>Tantalum</v>
      </c>
      <c r="C35" s="212" t="str">
        <f ca="1">IF(LEN(A35)=0,"",INDEX('Smelter Look-up'!$C:$C,MATCH($A35,'Smelter Look-up'!$E:$E,0)))</f>
        <v>Hengyang King Xing Lifeng New Materials Co., Ltd.</v>
      </c>
      <c r="D35" s="270"/>
      <c r="E35" s="208" t="str">
        <f ca="1">IF(ISERROR($V35),"",OFFSET('Smelter Look-up'!$D$4,$V35-4,0)&amp;"")</f>
        <v>CHINA</v>
      </c>
      <c r="F35" s="208" t="str">
        <f ca="1">IF(ISERROR($V35),"",OFFSET('Smelter Look-up'!$E$4,$V35-4,0))</f>
        <v>CID002492</v>
      </c>
      <c r="G35" s="208" t="str">
        <f ca="1">IF(C35=$X$4,IF(ISERROR($V35),"Enter smelter details","RMI"),IF(ISERROR($V35),"",OFFSET('Smelter Look-up'!$F$4,$V35-4,0)))</f>
        <v>RMI</v>
      </c>
      <c r="H35" s="209">
        <f ca="1">IF(ISERROR($V35),"",OFFSET('Smelter Look-up'!$G$4,$V35-4,0))</f>
        <v>0</v>
      </c>
      <c r="I35" s="210" t="str">
        <f ca="1">IF(ISERROR($V35),"",OFFSET('Smelter Look-up'!$H$4,$V35-4,0))</f>
        <v>Hengyang</v>
      </c>
      <c r="J35" s="210" t="str">
        <f ca="1">IF(ISERROR($V35),"",OFFSET('Smelter Look-up'!$I$4,$V35-4,0))</f>
        <v>Hunan Sheng</v>
      </c>
      <c r="K35" s="260"/>
      <c r="L35" s="260"/>
      <c r="M35" s="260"/>
      <c r="N35" s="260"/>
      <c r="O35" s="260"/>
      <c r="P35" s="211"/>
      <c r="Q35" s="261" t="s">
        <v>15669</v>
      </c>
      <c r="R35" s="208" t="str">
        <f ca="1">IF(ISERROR($V35),"",OFFSET('Smelter Look-up'!$C$4,$V35-4,0)&amp;"")</f>
        <v>Hengyang King Xing Lifeng New Materials Co., Ltd.</v>
      </c>
      <c r="S35" s="215" t="str">
        <f t="shared" ref="S35:S65" ca="1" si="6">IF(B35="","",IF(ISERROR(MATCH($E35,CL,0)),"Unknown",INDIRECT("'C'!$A$"&amp;MATCH($E35,CL,0)+1)))</f>
        <v>CN</v>
      </c>
      <c r="T35" s="215" t="str">
        <f ca="1">IF(B35="","",IF(ISERROR(MATCH($J35,SorP!$B$1:$B$6230,0)),"",INDIRECT("'SorP'!$A$"&amp;MATCH($J35,SorP!$B$1:$B$6230,0))))</f>
        <v>CN-HN</v>
      </c>
      <c r="U35" s="231"/>
      <c r="V35" s="262">
        <f ca="1">IF(C35="",NA(),IF(OR(C35="Smelter not listed",C35="Smelter not yet identified"),MATCH($B35&amp;$D35,'Smelter Look-up'!$J:$J,0),MATCH($B35&amp;$C35,'Smelter Look-up'!$J:$J,0)))</f>
        <v>341</v>
      </c>
      <c r="W35" s="263"/>
      <c r="X35" s="263">
        <f t="shared" ref="X35:X65" ca="1" si="7">IF(AND(C35="Smelter not listed",OR(LEN(D35)=0,LEN(E35)=0)),1,0)</f>
        <v>0</v>
      </c>
      <c r="Y35" s="263"/>
      <c r="Z35" s="263"/>
      <c r="AB35" s="265" t="str">
        <f t="shared" ref="AB35:AB65" ca="1" si="8">B35&amp;C35</f>
        <v>TantalumHengyang King Xing Lifeng New Materials Co., Ltd.</v>
      </c>
    </row>
    <row r="36" spans="1:28" s="264" customFormat="1" ht="20.100000000000001" customHeight="1">
      <c r="A36" s="207" t="s">
        <v>756</v>
      </c>
      <c r="B36" s="208" t="str">
        <f ca="1">IF(LEN(A36)=0,"",INDEX('Smelter Look-up'!$A:$A,MATCH($A36,'Smelter Look-up'!$E:$E,0)))</f>
        <v>Tantalum</v>
      </c>
      <c r="C36" s="212" t="str">
        <f ca="1">IF(LEN(A36)=0,"",INDEX('Smelter Look-up'!$C:$C,MATCH($A36,'Smelter Look-up'!$E:$E,0)))</f>
        <v>Mineracao Taboca S.A.</v>
      </c>
      <c r="D36" s="270"/>
      <c r="E36" s="208" t="str">
        <f ca="1">IF(ISERROR($V36),"",OFFSET('Smelter Look-up'!$D$4,$V36-4,0)&amp;"")</f>
        <v>BRAZIL</v>
      </c>
      <c r="F36" s="208" t="str">
        <f ca="1">IF(ISERROR($V36),"",OFFSET('Smelter Look-up'!$E$4,$V36-4,0))</f>
        <v>CID001175</v>
      </c>
      <c r="G36" s="208" t="str">
        <f ca="1">IF(C36=$X$4,IF(ISERROR($V36),"Enter smelter details","RMI"),IF(ISERROR($V36),"",OFFSET('Smelter Look-up'!$F$4,$V36-4,0)))</f>
        <v>RMI</v>
      </c>
      <c r="H36" s="209">
        <f ca="1">IF(ISERROR($V36),"",OFFSET('Smelter Look-up'!$G$4,$V36-4,0))</f>
        <v>0</v>
      </c>
      <c r="I36" s="210" t="str">
        <f ca="1">IF(ISERROR($V36),"",OFFSET('Smelter Look-up'!$H$4,$V36-4,0))</f>
        <v>Presidente Figueiredo</v>
      </c>
      <c r="J36" s="210" t="str">
        <f ca="1">IF(ISERROR($V36),"",OFFSET('Smelter Look-up'!$I$4,$V36-4,0))</f>
        <v>Amazonas</v>
      </c>
      <c r="K36" s="260"/>
      <c r="L36" s="260"/>
      <c r="M36" s="260"/>
      <c r="N36" s="260"/>
      <c r="O36" s="260"/>
      <c r="P36" s="211"/>
      <c r="Q36" s="261" t="s">
        <v>15669</v>
      </c>
      <c r="R36" s="208" t="str">
        <f ca="1">IF(ISERROR($V36),"",OFFSET('Smelter Look-up'!$C$4,$V36-4,0)&amp;"")</f>
        <v>Mineracao Taboca S.A.</v>
      </c>
      <c r="S36" s="215" t="str">
        <f t="shared" ca="1" si="6"/>
        <v>BR</v>
      </c>
      <c r="T36" s="215" t="str">
        <f ca="1">IF(B36="","",IF(ISERROR(MATCH($J36,SorP!$B$1:$B$6230,0)),"",INDIRECT("'SorP'!$A$"&amp;MATCH($J36,SorP!$B$1:$B$6230,0))))</f>
        <v>BR-AM</v>
      </c>
      <c r="U36" s="231"/>
      <c r="V36" s="262">
        <f ca="1">IF(C36="",NA(),IF(OR(C36="Smelter not listed",C36="Smelter not yet identified"),MATCH($B36&amp;$D36,'Smelter Look-up'!$J:$J,0),MATCH($B36&amp;$C36,'Smelter Look-up'!$J:$J,0)))</f>
        <v>353</v>
      </c>
      <c r="W36" s="263"/>
      <c r="X36" s="263">
        <f t="shared" ca="1" si="7"/>
        <v>0</v>
      </c>
      <c r="Y36" s="263"/>
      <c r="Z36" s="263"/>
      <c r="AB36" s="265" t="str">
        <f t="shared" ca="1" si="8"/>
        <v>TantalumMineracao Taboca S.A.</v>
      </c>
    </row>
    <row r="37" spans="1:28" s="264" customFormat="1" ht="20.100000000000001" customHeight="1">
      <c r="A37" s="207" t="s">
        <v>1419</v>
      </c>
      <c r="B37" s="208" t="str">
        <f ca="1">IF(LEN(A37)=0,"",INDEX('Smelter Look-up'!$A:$A,MATCH($A37,'Smelter Look-up'!$E:$E,0)))</f>
        <v>Tantalum</v>
      </c>
      <c r="C37" s="212" t="str">
        <f ca="1">IF(LEN(A37)=0,"",INDEX('Smelter Look-up'!$C:$C,MATCH($A37,'Smelter Look-up'!$E:$E,0)))</f>
        <v>H.C. Starck Hermsdorf GmbH</v>
      </c>
      <c r="D37" s="270"/>
      <c r="E37" s="208" t="str">
        <f ca="1">IF(ISERROR($V37),"",OFFSET('Smelter Look-up'!$D$4,$V37-4,0)&amp;"")</f>
        <v>GERMANY</v>
      </c>
      <c r="F37" s="208" t="str">
        <f ca="1">IF(ISERROR($V37),"",OFFSET('Smelter Look-up'!$E$4,$V37-4,0))</f>
        <v>CID002547</v>
      </c>
      <c r="G37" s="208" t="str">
        <f ca="1">IF(C37=$X$4,IF(ISERROR($V37),"Enter smelter details","RMI"),IF(ISERROR($V37),"",OFFSET('Smelter Look-up'!$F$4,$V37-4,0)))</f>
        <v>RMI</v>
      </c>
      <c r="H37" s="209">
        <f ca="1">IF(ISERROR($V37),"",OFFSET('Smelter Look-up'!$G$4,$V37-4,0))</f>
        <v>0</v>
      </c>
      <c r="I37" s="210" t="str">
        <f ca="1">IF(ISERROR($V37),"",OFFSET('Smelter Look-up'!$H$4,$V37-4,0))</f>
        <v>Hermsdorf</v>
      </c>
      <c r="J37" s="210" t="str">
        <f ca="1">IF(ISERROR($V37),"",OFFSET('Smelter Look-up'!$I$4,$V37-4,0))</f>
        <v>Thüringen</v>
      </c>
      <c r="K37" s="260"/>
      <c r="L37" s="260"/>
      <c r="M37" s="260"/>
      <c r="N37" s="260"/>
      <c r="O37" s="260"/>
      <c r="P37" s="211"/>
      <c r="Q37" s="261" t="s">
        <v>15669</v>
      </c>
      <c r="R37" s="208" t="str">
        <f ca="1">IF(ISERROR($V37),"",OFFSET('Smelter Look-up'!$C$4,$V37-4,0)&amp;"")</f>
        <v>H.C. Starck Hermsdorf GmbH</v>
      </c>
      <c r="S37" s="215" t="str">
        <f t="shared" ca="1" si="6"/>
        <v>DE</v>
      </c>
      <c r="T37" s="215" t="str">
        <f ca="1">IF(B37="","",IF(ISERROR(MATCH($J37,SorP!$B$1:$B$6230,0)),"",INDIRECT("'SorP'!$A$"&amp;MATCH($J37,SorP!$B$1:$B$6230,0))))</f>
        <v>DE-TH</v>
      </c>
      <c r="U37" s="231"/>
      <c r="V37" s="262">
        <f ca="1">IF(C37="",NA(),IF(OR(C37="Smelter not listed",C37="Smelter not yet identified"),MATCH($B37&amp;$D37,'Smelter Look-up'!$J:$J,0),MATCH($B37&amp;$C37,'Smelter Look-up'!$J:$J,0)))</f>
        <v>336</v>
      </c>
      <c r="W37" s="263"/>
      <c r="X37" s="263">
        <f t="shared" ca="1" si="7"/>
        <v>0</v>
      </c>
      <c r="Y37" s="263"/>
      <c r="Z37" s="263"/>
      <c r="AB37" s="265" t="str">
        <f t="shared" ca="1" si="8"/>
        <v>TantalumH.C. Starck Hermsdorf GmbH</v>
      </c>
    </row>
    <row r="38" spans="1:28" s="264" customFormat="1" ht="30" customHeight="1">
      <c r="A38" s="207" t="s">
        <v>1396</v>
      </c>
      <c r="B38" s="208" t="str">
        <f ca="1">IF(LEN(A38)=0,"",INDEX('Smelter Look-up'!$A:$A,MATCH($A38,'Smelter Look-up'!$E:$E,0)))</f>
        <v>Tantalum</v>
      </c>
      <c r="C38" s="212" t="str">
        <f ca="1">IF(LEN(A38)=0,"",INDEX('Smelter Look-up'!$C:$C,MATCH($A38,'Smelter Look-up'!$E:$E,0)))</f>
        <v>D Block Metals, LLC</v>
      </c>
      <c r="D38" s="270"/>
      <c r="E38" s="208" t="str">
        <f ca="1">IF(ISERROR($V38),"",OFFSET('Smelter Look-up'!$D$4,$V38-4,0)&amp;"")</f>
        <v>UNITED STATES OF AMERICA</v>
      </c>
      <c r="F38" s="208" t="str">
        <f ca="1">IF(ISERROR($V38),"",OFFSET('Smelter Look-up'!$E$4,$V38-4,0))</f>
        <v>CID002504</v>
      </c>
      <c r="G38" s="208" t="str">
        <f ca="1">IF(C38=$X$4,IF(ISERROR($V38),"Enter smelter details","RMI"),IF(ISERROR($V38),"",OFFSET('Smelter Look-up'!$F$4,$V38-4,0)))</f>
        <v>RMI</v>
      </c>
      <c r="H38" s="209">
        <f ca="1">IF(ISERROR($V38),"",OFFSET('Smelter Look-up'!$G$4,$V38-4,0))</f>
        <v>0</v>
      </c>
      <c r="I38" s="210" t="str">
        <f ca="1">IF(ISERROR($V38),"",OFFSET('Smelter Look-up'!$H$4,$V38-4,0))</f>
        <v>Gastonia</v>
      </c>
      <c r="J38" s="210" t="str">
        <f ca="1">IF(ISERROR($V38),"",OFFSET('Smelter Look-up'!$I$4,$V38-4,0))</f>
        <v>North Carolina</v>
      </c>
      <c r="K38" s="260"/>
      <c r="L38" s="260"/>
      <c r="M38" s="260"/>
      <c r="N38" s="260"/>
      <c r="O38" s="260"/>
      <c r="P38" s="211"/>
      <c r="Q38" s="261" t="s">
        <v>15669</v>
      </c>
      <c r="R38" s="208" t="str">
        <f ca="1">IF(ISERROR($V38),"",OFFSET('Smelter Look-up'!$C$4,$V38-4,0)&amp;"")</f>
        <v>D Block Metals, LLC</v>
      </c>
      <c r="S38" s="215" t="str">
        <f t="shared" ca="1" si="6"/>
        <v>US</v>
      </c>
      <c r="T38" s="215" t="str">
        <f ca="1">IF(B38="","",IF(ISERROR(MATCH($J38,SorP!$B$1:$B$6230,0)),"",INDIRECT("'SorP'!$A$"&amp;MATCH($J38,SorP!$B$1:$B$6230,0))))</f>
        <v>US-NC</v>
      </c>
      <c r="U38" s="231"/>
      <c r="V38" s="262">
        <f ca="1">IF(C38="",NA(),IF(OR(C38="Smelter not listed",C38="Smelter not yet identified"),MATCH($B38&amp;$D38,'Smelter Look-up'!$J:$J,0),MATCH($B38&amp;$C38,'Smelter Look-up'!$J:$J,0)))</f>
        <v>327</v>
      </c>
      <c r="W38" s="263"/>
      <c r="X38" s="263">
        <f t="shared" ca="1" si="7"/>
        <v>0</v>
      </c>
      <c r="Y38" s="263"/>
      <c r="Z38" s="263"/>
      <c r="AB38" s="265" t="str">
        <f t="shared" ca="1" si="8"/>
        <v>TantalumD Block Metals, LLC</v>
      </c>
    </row>
    <row r="39" spans="1:28" s="264" customFormat="1" ht="30" customHeight="1">
      <c r="A39" s="207" t="s">
        <v>1414</v>
      </c>
      <c r="B39" s="208" t="str">
        <f ca="1">IF(LEN(A39)=0,"",INDEX('Smelter Look-up'!$A:$A,MATCH($A39,'Smelter Look-up'!$E:$E,0)))</f>
        <v>Tantalum</v>
      </c>
      <c r="C39" s="212" t="str">
        <f ca="1">IF(LEN(A39)=0,"",INDEX('Smelter Look-up'!$C:$C,MATCH($A39,'Smelter Look-up'!$E:$E,0)))</f>
        <v>Global Advanced Metals Boyertown</v>
      </c>
      <c r="D39" s="270"/>
      <c r="E39" s="208" t="str">
        <f ca="1">IF(ISERROR($V39),"",OFFSET('Smelter Look-up'!$D$4,$V39-4,0)&amp;"")</f>
        <v>UNITED STATES OF AMERICA</v>
      </c>
      <c r="F39" s="208" t="str">
        <f ca="1">IF(ISERROR($V39),"",OFFSET('Smelter Look-up'!$E$4,$V39-4,0))</f>
        <v>CID002557</v>
      </c>
      <c r="G39" s="208" t="str">
        <f ca="1">IF(C39=$X$4,IF(ISERROR($V39),"Enter smelter details","RMI"),IF(ISERROR($V39),"",OFFSET('Smelter Look-up'!$F$4,$V39-4,0)))</f>
        <v>RMI</v>
      </c>
      <c r="H39" s="209">
        <f ca="1">IF(ISERROR($V39),"",OFFSET('Smelter Look-up'!$G$4,$V39-4,0))</f>
        <v>0</v>
      </c>
      <c r="I39" s="210" t="str">
        <f ca="1">IF(ISERROR($V39),"",OFFSET('Smelter Look-up'!$H$4,$V39-4,0))</f>
        <v>Boyertown</v>
      </c>
      <c r="J39" s="210" t="str">
        <f ca="1">IF(ISERROR($V39),"",OFFSET('Smelter Look-up'!$I$4,$V39-4,0))</f>
        <v>Pennsylvania</v>
      </c>
      <c r="K39" s="260"/>
      <c r="L39" s="260"/>
      <c r="M39" s="260"/>
      <c r="N39" s="260"/>
      <c r="O39" s="260"/>
      <c r="P39" s="211"/>
      <c r="Q39" s="261" t="s">
        <v>15669</v>
      </c>
      <c r="R39" s="208" t="str">
        <f ca="1">IF(ISERROR($V39),"",OFFSET('Smelter Look-up'!$C$4,$V39-4,0)&amp;"")</f>
        <v>Global Advanced Metals Boyertown</v>
      </c>
      <c r="S39" s="215" t="str">
        <f t="shared" ca="1" si="6"/>
        <v>US</v>
      </c>
      <c r="T39" s="215" t="str">
        <f ca="1">IF(B39="","",IF(ISERROR(MATCH($J39,SorP!$B$1:$B$6230,0)),"",INDIRECT("'SorP'!$A$"&amp;MATCH($J39,SorP!$B$1:$B$6230,0))))</f>
        <v>US-PA</v>
      </c>
      <c r="U39" s="231"/>
      <c r="V39" s="262">
        <f ca="1">IF(C39="",NA(),IF(OR(C39="Smelter not listed",C39="Smelter not yet identified"),MATCH($B39&amp;$D39,'Smelter Look-up'!$J:$J,0),MATCH($B39&amp;$C39,'Smelter Look-up'!$J:$J,0)))</f>
        <v>333</v>
      </c>
      <c r="W39" s="263"/>
      <c r="X39" s="263">
        <f t="shared" ca="1" si="7"/>
        <v>0</v>
      </c>
      <c r="Y39" s="263"/>
      <c r="Z39" s="263"/>
      <c r="AB39" s="265" t="str">
        <f t="shared" ca="1" si="8"/>
        <v>TantalumGlobal Advanced Metals Boyertown</v>
      </c>
    </row>
    <row r="40" spans="1:28" s="264" customFormat="1" ht="20.100000000000001" customHeight="1">
      <c r="A40" s="207" t="s">
        <v>1417</v>
      </c>
      <c r="B40" s="208" t="str">
        <f ca="1">IF(LEN(A40)=0,"",INDEX('Smelter Look-up'!$A:$A,MATCH($A40,'Smelter Look-up'!$E:$E,0)))</f>
        <v>Tantalum</v>
      </c>
      <c r="C40" s="212" t="str">
        <f ca="1">IF(LEN(A40)=0,"",INDEX('Smelter Look-up'!$C:$C,MATCH($A40,'Smelter Look-up'!$E:$E,0)))</f>
        <v>TANIOBIS GmbH</v>
      </c>
      <c r="D40" s="270"/>
      <c r="E40" s="208" t="str">
        <f ca="1">IF(ISERROR($V40),"",OFFSET('Smelter Look-up'!$D$4,$V40-4,0)&amp;"")</f>
        <v>GERMANY</v>
      </c>
      <c r="F40" s="208" t="str">
        <f ca="1">IF(ISERROR($V40),"",OFFSET('Smelter Look-up'!$E$4,$V40-4,0))</f>
        <v>CID002545</v>
      </c>
      <c r="G40" s="208" t="str">
        <f ca="1">IF(C40=$X$4,IF(ISERROR($V40),"Enter smelter details","RMI"),IF(ISERROR($V40),"",OFFSET('Smelter Look-up'!$F$4,$V40-4,0)))</f>
        <v>RMI</v>
      </c>
      <c r="H40" s="209">
        <f ca="1">IF(ISERROR($V40),"",OFFSET('Smelter Look-up'!$G$4,$V40-4,0))</f>
        <v>0</v>
      </c>
      <c r="I40" s="210" t="str">
        <f ca="1">IF(ISERROR($V40),"",OFFSET('Smelter Look-up'!$H$4,$V40-4,0))</f>
        <v>Goslar</v>
      </c>
      <c r="J40" s="210" t="str">
        <f ca="1">IF(ISERROR($V40),"",OFFSET('Smelter Look-up'!$I$4,$V40-4,0))</f>
        <v>Niedersachsen</v>
      </c>
      <c r="K40" s="260"/>
      <c r="L40" s="260"/>
      <c r="M40" s="260"/>
      <c r="N40" s="260"/>
      <c r="O40" s="260"/>
      <c r="P40" s="211"/>
      <c r="Q40" s="261" t="s">
        <v>15669</v>
      </c>
      <c r="R40" s="208" t="str">
        <f ca="1">IF(ISERROR($V40),"",OFFSET('Smelter Look-up'!$C$4,$V40-4,0)&amp;"")</f>
        <v>TANIOBIS GmbH</v>
      </c>
      <c r="S40" s="215" t="str">
        <f t="shared" ca="1" si="6"/>
        <v>DE</v>
      </c>
      <c r="T40" s="215" t="str">
        <f ca="1">IF(B40="","",IF(ISERROR(MATCH($J40,SorP!$B$1:$B$6230,0)),"",INDIRECT("'SorP'!$A$"&amp;MATCH($J40,SorP!$B$1:$B$6230,0))))</f>
        <v>DE-NI</v>
      </c>
      <c r="U40" s="231"/>
      <c r="V40" s="262">
        <f ca="1">IF(C40="",NA(),IF(OR(C40="Smelter not listed",C40="Smelter not yet identified"),MATCH($B40&amp;$D40,'Smelter Look-up'!$J:$J,0),MATCH($B40&amp;$C40,'Smelter Look-up'!$J:$J,0)))</f>
        <v>375</v>
      </c>
      <c r="W40" s="263"/>
      <c r="X40" s="263">
        <f t="shared" ca="1" si="7"/>
        <v>0</v>
      </c>
      <c r="Y40" s="263"/>
      <c r="Z40" s="263"/>
      <c r="AB40" s="265" t="str">
        <f t="shared" ca="1" si="8"/>
        <v>TantalumTANIOBIS GmbH</v>
      </c>
    </row>
    <row r="41" spans="1:28" s="264" customFormat="1" ht="20.100000000000001" customHeight="1">
      <c r="A41" s="207" t="s">
        <v>1397</v>
      </c>
      <c r="B41" s="208" t="str">
        <f ca="1">IF(LEN(A41)=0,"",INDEX('Smelter Look-up'!$A:$A,MATCH($A41,'Smelter Look-up'!$E:$E,0)))</f>
        <v>Tantalum</v>
      </c>
      <c r="C41" s="212" t="str">
        <f ca="1">IF(LEN(A41)=0,"",INDEX('Smelter Look-up'!$C:$C,MATCH($A41,'Smelter Look-up'!$E:$E,0)))</f>
        <v>FIR Metals &amp; Resource Ltd.</v>
      </c>
      <c r="D41" s="270"/>
      <c r="E41" s="208" t="str">
        <f ca="1">IF(ISERROR($V41),"",OFFSET('Smelter Look-up'!$D$4,$V41-4,0)&amp;"")</f>
        <v>CHINA</v>
      </c>
      <c r="F41" s="208" t="str">
        <f ca="1">IF(ISERROR($V41),"",OFFSET('Smelter Look-up'!$E$4,$V41-4,0))</f>
        <v>CID002505</v>
      </c>
      <c r="G41" s="208" t="str">
        <f ca="1">IF(C41=$X$4,IF(ISERROR($V41),"Enter smelter details","RMI"),IF(ISERROR($V41),"",OFFSET('Smelter Look-up'!$F$4,$V41-4,0)))</f>
        <v>RMI</v>
      </c>
      <c r="H41" s="209">
        <f ca="1">IF(ISERROR($V41),"",OFFSET('Smelter Look-up'!$G$4,$V41-4,0))</f>
        <v>0</v>
      </c>
      <c r="I41" s="210" t="str">
        <f ca="1">IF(ISERROR($V41),"",OFFSET('Smelter Look-up'!$H$4,$V41-4,0))</f>
        <v>Zhuzhou</v>
      </c>
      <c r="J41" s="210" t="str">
        <f ca="1">IF(ISERROR($V41),"",OFFSET('Smelter Look-up'!$I$4,$V41-4,0))</f>
        <v>Hunan Sheng</v>
      </c>
      <c r="K41" s="260"/>
      <c r="L41" s="260"/>
      <c r="M41" s="260"/>
      <c r="N41" s="260"/>
      <c r="O41" s="260"/>
      <c r="P41" s="211"/>
      <c r="Q41" s="261" t="s">
        <v>15669</v>
      </c>
      <c r="R41" s="208" t="str">
        <f ca="1">IF(ISERROR($V41),"",OFFSET('Smelter Look-up'!$C$4,$V41-4,0)&amp;"")</f>
        <v>FIR Metals &amp; Resource Ltd.</v>
      </c>
      <c r="S41" s="215" t="str">
        <f t="shared" ca="1" si="6"/>
        <v>CN</v>
      </c>
      <c r="T41" s="215" t="str">
        <f ca="1">IF(B41="","",IF(ISERROR(MATCH($J41,SorP!$B$1:$B$6230,0)),"",INDIRECT("'SorP'!$A$"&amp;MATCH($J41,SorP!$B$1:$B$6230,0))))</f>
        <v>CN-HN</v>
      </c>
      <c r="U41" s="231"/>
      <c r="V41" s="262">
        <f ca="1">IF(C41="",NA(),IF(OR(C41="Smelter not listed",C41="Smelter not yet identified"),MATCH($B41&amp;$D41,'Smelter Look-up'!$J:$J,0),MATCH($B41&amp;$C41,'Smelter Look-up'!$J:$J,0)))</f>
        <v>331</v>
      </c>
      <c r="W41" s="263"/>
      <c r="X41" s="263">
        <f t="shared" ca="1" si="7"/>
        <v>0</v>
      </c>
      <c r="Y41" s="263"/>
      <c r="Z41" s="263"/>
      <c r="AB41" s="265" t="str">
        <f t="shared" ca="1" si="8"/>
        <v>TantalumFIR Metals &amp; Resource Ltd.</v>
      </c>
    </row>
    <row r="42" spans="1:28" s="264" customFormat="1" ht="20.100000000000001" customHeight="1">
      <c r="A42" s="207" t="s">
        <v>1423</v>
      </c>
      <c r="B42" s="208" t="str">
        <f ca="1">IF(LEN(A42)=0,"",INDEX('Smelter Look-up'!$A:$A,MATCH($A42,'Smelter Look-up'!$E:$E,0)))</f>
        <v>Tantalum</v>
      </c>
      <c r="C42" s="212" t="str">
        <f ca="1">IF(LEN(A42)=0,"",INDEX('Smelter Look-up'!$C:$C,MATCH($A42,'Smelter Look-up'!$E:$E,0)))</f>
        <v>TANIOBIS Japan Co., Ltd.</v>
      </c>
      <c r="D42" s="270"/>
      <c r="E42" s="208" t="str">
        <f ca="1">IF(ISERROR($V42),"",OFFSET('Smelter Look-up'!$D$4,$V42-4,0)&amp;"")</f>
        <v>JAPAN</v>
      </c>
      <c r="F42" s="208" t="str">
        <f ca="1">IF(ISERROR($V42),"",OFFSET('Smelter Look-up'!$E$4,$V42-4,0))</f>
        <v>CID002549</v>
      </c>
      <c r="G42" s="208" t="str">
        <f ca="1">IF(C42=$X$4,IF(ISERROR($V42),"Enter smelter details","RMI"),IF(ISERROR($V42),"",OFFSET('Smelter Look-up'!$F$4,$V42-4,0)))</f>
        <v>RMI</v>
      </c>
      <c r="H42" s="209">
        <f ca="1">IF(ISERROR($V42),"",OFFSET('Smelter Look-up'!$G$4,$V42-4,0))</f>
        <v>0</v>
      </c>
      <c r="I42" s="210" t="str">
        <f ca="1">IF(ISERROR($V42),"",OFFSET('Smelter Look-up'!$H$4,$V42-4,0))</f>
        <v>Mito</v>
      </c>
      <c r="J42" s="210" t="str">
        <f ca="1">IF(ISERROR($V42),"",OFFSET('Smelter Look-up'!$I$4,$V42-4,0))</f>
        <v>Ibaraki</v>
      </c>
      <c r="K42" s="260"/>
      <c r="L42" s="260"/>
      <c r="M42" s="260"/>
      <c r="N42" s="260"/>
      <c r="O42" s="260"/>
      <c r="P42" s="211"/>
      <c r="Q42" s="261" t="s">
        <v>15669</v>
      </c>
      <c r="R42" s="208" t="str">
        <f ca="1">IF(ISERROR($V42),"",OFFSET('Smelter Look-up'!$C$4,$V42-4,0)&amp;"")</f>
        <v>TANIOBIS Japan Co., Ltd.</v>
      </c>
      <c r="S42" s="215" t="str">
        <f t="shared" ca="1" si="6"/>
        <v>JP</v>
      </c>
      <c r="T42" s="215" t="str">
        <f ca="1">IF(B42="","",IF(ISERROR(MATCH($J42,SorP!$B$1:$B$6230,0)),"",INDIRECT("'SorP'!$A$"&amp;MATCH($J42,SorP!$B$1:$B$6230,0))))</f>
        <v>JP-08</v>
      </c>
      <c r="U42" s="231"/>
      <c r="V42" s="262">
        <f ca="1">IF(C42="",NA(),IF(OR(C42="Smelter not listed",C42="Smelter not yet identified"),MATCH($B42&amp;$D42,'Smelter Look-up'!$J:$J,0),MATCH($B42&amp;$C42,'Smelter Look-up'!$J:$J,0)))</f>
        <v>376</v>
      </c>
      <c r="W42" s="263"/>
      <c r="X42" s="263">
        <f t="shared" ca="1" si="7"/>
        <v>0</v>
      </c>
      <c r="Y42" s="263"/>
      <c r="Z42" s="263"/>
      <c r="AB42" s="265" t="str">
        <f t="shared" ca="1" si="8"/>
        <v>TantalumTANIOBIS Japan Co., Ltd.</v>
      </c>
    </row>
    <row r="43" spans="1:28" s="264" customFormat="1" ht="20.100000000000001" customHeight="1">
      <c r="A43" s="207" t="s">
        <v>1416</v>
      </c>
      <c r="B43" s="208" t="str">
        <f ca="1">IF(LEN(A43)=0,"",INDEX('Smelter Look-up'!$A:$A,MATCH($A43,'Smelter Look-up'!$E:$E,0)))</f>
        <v>Tantalum</v>
      </c>
      <c r="C43" s="212" t="str">
        <f ca="1">IF(LEN(A43)=0,"",INDEX('Smelter Look-up'!$C:$C,MATCH($A43,'Smelter Look-up'!$E:$E,0)))</f>
        <v>TANIOBIS Co., Ltd.</v>
      </c>
      <c r="D43" s="270"/>
      <c r="E43" s="208" t="str">
        <f ca="1">IF(ISERROR($V43),"",OFFSET('Smelter Look-up'!$D$4,$V43-4,0)&amp;"")</f>
        <v>THAILAND</v>
      </c>
      <c r="F43" s="208" t="str">
        <f ca="1">IF(ISERROR($V43),"",OFFSET('Smelter Look-up'!$E$4,$V43-4,0))</f>
        <v>CID002544</v>
      </c>
      <c r="G43" s="208" t="str">
        <f ca="1">IF(C43=$X$4,IF(ISERROR($V43),"Enter smelter details","RMI"),IF(ISERROR($V43),"",OFFSET('Smelter Look-up'!$F$4,$V43-4,0)))</f>
        <v>RMI</v>
      </c>
      <c r="H43" s="209">
        <f ca="1">IF(ISERROR($V43),"",OFFSET('Smelter Look-up'!$G$4,$V43-4,0))</f>
        <v>0</v>
      </c>
      <c r="I43" s="210" t="str">
        <f ca="1">IF(ISERROR($V43),"",OFFSET('Smelter Look-up'!$H$4,$V43-4,0))</f>
        <v>Map Ta Phut</v>
      </c>
      <c r="J43" s="210" t="str">
        <f ca="1">IF(ISERROR($V43),"",OFFSET('Smelter Look-up'!$I$4,$V43-4,0))</f>
        <v>Rayong</v>
      </c>
      <c r="K43" s="260"/>
      <c r="L43" s="260"/>
      <c r="M43" s="260"/>
      <c r="N43" s="260"/>
      <c r="O43" s="260"/>
      <c r="P43" s="211"/>
      <c r="Q43" s="261" t="s">
        <v>15669</v>
      </c>
      <c r="R43" s="208" t="str">
        <f ca="1">IF(ISERROR($V43),"",OFFSET('Smelter Look-up'!$C$4,$V43-4,0)&amp;"")</f>
        <v>TANIOBIS Co., Ltd.</v>
      </c>
      <c r="S43" s="215" t="str">
        <f t="shared" ca="1" si="6"/>
        <v>TH</v>
      </c>
      <c r="T43" s="215" t="str">
        <f ca="1">IF(B43="","",IF(ISERROR(MATCH($J43,SorP!$B$1:$B$6230,0)),"",INDIRECT("'SorP'!$A$"&amp;MATCH($J43,SorP!$B$1:$B$6230,0))))</f>
        <v>TH-21</v>
      </c>
      <c r="U43" s="231"/>
      <c r="V43" s="262">
        <f ca="1">IF(C43="",NA(),IF(OR(C43="Smelter not listed",C43="Smelter not yet identified"),MATCH($B43&amp;$D43,'Smelter Look-up'!$J:$J,0),MATCH($B43&amp;$C43,'Smelter Look-up'!$J:$J,0)))</f>
        <v>374</v>
      </c>
      <c r="W43" s="263"/>
      <c r="X43" s="263">
        <f t="shared" ca="1" si="7"/>
        <v>0</v>
      </c>
      <c r="Y43" s="263"/>
      <c r="Z43" s="263"/>
      <c r="AB43" s="265" t="str">
        <f t="shared" ca="1" si="8"/>
        <v>TantalumTANIOBIS Co., Ltd.</v>
      </c>
    </row>
    <row r="44" spans="1:28" s="264" customFormat="1" ht="30" customHeight="1">
      <c r="A44" s="207" t="s">
        <v>1421</v>
      </c>
      <c r="B44" s="208" t="str">
        <f ca="1">IF(LEN(A44)=0,"",INDEX('Smelter Look-up'!$A:$A,MATCH($A44,'Smelter Look-up'!$E:$E,0)))</f>
        <v>Tantalum</v>
      </c>
      <c r="C44" s="212" t="str">
        <f ca="1">IF(LEN(A44)=0,"",INDEX('Smelter Look-up'!$C:$C,MATCH($A44,'Smelter Look-up'!$E:$E,0)))</f>
        <v>H.C. Starck Inc.</v>
      </c>
      <c r="D44" s="270"/>
      <c r="E44" s="208" t="str">
        <f ca="1">IF(ISERROR($V44),"",OFFSET('Smelter Look-up'!$D$4,$V44-4,0)&amp;"")</f>
        <v>UNITED STATES OF AMERICA</v>
      </c>
      <c r="F44" s="208" t="str">
        <f ca="1">IF(ISERROR($V44),"",OFFSET('Smelter Look-up'!$E$4,$V44-4,0))</f>
        <v>CID002548</v>
      </c>
      <c r="G44" s="208" t="str">
        <f ca="1">IF(C44=$X$4,IF(ISERROR($V44),"Enter smelter details","RMI"),IF(ISERROR($V44),"",OFFSET('Smelter Look-up'!$F$4,$V44-4,0)))</f>
        <v>RMI</v>
      </c>
      <c r="H44" s="209">
        <f ca="1">IF(ISERROR($V44),"",OFFSET('Smelter Look-up'!$G$4,$V44-4,0))</f>
        <v>0</v>
      </c>
      <c r="I44" s="210" t="str">
        <f ca="1">IF(ISERROR($V44),"",OFFSET('Smelter Look-up'!$H$4,$V44-4,0))</f>
        <v>Newton</v>
      </c>
      <c r="J44" s="210" t="str">
        <f ca="1">IF(ISERROR($V44),"",OFFSET('Smelter Look-up'!$I$4,$V44-4,0))</f>
        <v>Massachusetts</v>
      </c>
      <c r="K44" s="260"/>
      <c r="L44" s="260"/>
      <c r="M44" s="260"/>
      <c r="N44" s="260"/>
      <c r="O44" s="260"/>
      <c r="P44" s="211"/>
      <c r="Q44" s="261" t="s">
        <v>15669</v>
      </c>
      <c r="R44" s="208" t="str">
        <f ca="1">IF(ISERROR($V44),"",OFFSET('Smelter Look-up'!$C$4,$V44-4,0)&amp;"")</f>
        <v>H.C. Starck Inc.</v>
      </c>
      <c r="S44" s="215" t="str">
        <f t="shared" ca="1" si="6"/>
        <v>US</v>
      </c>
      <c r="T44" s="215" t="str">
        <f ca="1">IF(B44="","",IF(ISERROR(MATCH($J44,SorP!$B$1:$B$6230,0)),"",INDIRECT("'SorP'!$A$"&amp;MATCH($J44,SorP!$B$1:$B$6230,0))))</f>
        <v>US-MA</v>
      </c>
      <c r="U44" s="231"/>
      <c r="V44" s="262">
        <f ca="1">IF(C44="",NA(),IF(OR(C44="Smelter not listed",C44="Smelter not yet identified"),MATCH($B44&amp;$D44,'Smelter Look-up'!$J:$J,0),MATCH($B44&amp;$C44,'Smelter Look-up'!$J:$J,0)))</f>
        <v>337</v>
      </c>
      <c r="W44" s="263"/>
      <c r="X44" s="263">
        <f t="shared" ca="1" si="7"/>
        <v>0</v>
      </c>
      <c r="Y44" s="263"/>
      <c r="Z44" s="263"/>
      <c r="AB44" s="265" t="str">
        <f t="shared" ca="1" si="8"/>
        <v>TantalumH.C. Starck Inc.</v>
      </c>
    </row>
    <row r="45" spans="1:28" s="264" customFormat="1" ht="20.100000000000001" customHeight="1">
      <c r="A45" s="207" t="s">
        <v>1424</v>
      </c>
      <c r="B45" s="208" t="str">
        <f ca="1">IF(LEN(A45)=0,"",INDEX('Smelter Look-up'!$A:$A,MATCH($A45,'Smelter Look-up'!$E:$E,0)))</f>
        <v>Tantalum</v>
      </c>
      <c r="C45" s="212" t="str">
        <f ca="1">IF(LEN(A45)=0,"",INDEX('Smelter Look-up'!$C:$C,MATCH($A45,'Smelter Look-up'!$E:$E,0)))</f>
        <v>TANIOBIS Smelting GmbH &amp; Co. KG</v>
      </c>
      <c r="D45" s="270"/>
      <c r="E45" s="208" t="str">
        <f ca="1">IF(ISERROR($V45),"",OFFSET('Smelter Look-up'!$D$4,$V45-4,0)&amp;"")</f>
        <v>GERMANY</v>
      </c>
      <c r="F45" s="208" t="str">
        <f ca="1">IF(ISERROR($V45),"",OFFSET('Smelter Look-up'!$E$4,$V45-4,0))</f>
        <v>CID002550</v>
      </c>
      <c r="G45" s="208" t="str">
        <f ca="1">IF(C45=$X$4,IF(ISERROR($V45),"Enter smelter details","RMI"),IF(ISERROR($V45),"",OFFSET('Smelter Look-up'!$F$4,$V45-4,0)))</f>
        <v>RMI</v>
      </c>
      <c r="H45" s="209">
        <f ca="1">IF(ISERROR($V45),"",OFFSET('Smelter Look-up'!$G$4,$V45-4,0))</f>
        <v>0</v>
      </c>
      <c r="I45" s="210" t="str">
        <f ca="1">IF(ISERROR($V45),"",OFFSET('Smelter Look-up'!$H$4,$V45-4,0))</f>
        <v>Laufenburg</v>
      </c>
      <c r="J45" s="210" t="str">
        <f ca="1">IF(ISERROR($V45),"",OFFSET('Smelter Look-up'!$I$4,$V45-4,0))</f>
        <v>Baden-Württemberg</v>
      </c>
      <c r="K45" s="260"/>
      <c r="L45" s="260"/>
      <c r="M45" s="260"/>
      <c r="N45" s="260"/>
      <c r="O45" s="260"/>
      <c r="P45" s="211"/>
      <c r="Q45" s="261" t="s">
        <v>15669</v>
      </c>
      <c r="R45" s="208" t="str">
        <f ca="1">IF(ISERROR($V45),"",OFFSET('Smelter Look-up'!$C$4,$V45-4,0)&amp;"")</f>
        <v>TANIOBIS Smelting GmbH &amp; Co. KG</v>
      </c>
      <c r="S45" s="215" t="str">
        <f t="shared" ca="1" si="6"/>
        <v>DE</v>
      </c>
      <c r="T45" s="215" t="str">
        <f ca="1">IF(B45="","",IF(ISERROR(MATCH($J45,SorP!$B$1:$B$6230,0)),"",INDIRECT("'SorP'!$A$"&amp;MATCH($J45,SorP!$B$1:$B$6230,0))))</f>
        <v>DE-BW</v>
      </c>
      <c r="U45" s="231"/>
      <c r="V45" s="262">
        <f ca="1">IF(C45="",NA(),IF(OR(C45="Smelter not listed",C45="Smelter not yet identified"),MATCH($B45&amp;$D45,'Smelter Look-up'!$J:$J,0),MATCH($B45&amp;$C45,'Smelter Look-up'!$J:$J,0)))</f>
        <v>377</v>
      </c>
      <c r="W45" s="263"/>
      <c r="X45" s="263">
        <f t="shared" ca="1" si="7"/>
        <v>0</v>
      </c>
      <c r="Y45" s="263"/>
      <c r="Z45" s="263"/>
      <c r="AB45" s="265" t="str">
        <f t="shared" ca="1" si="8"/>
        <v>TantalumTANIOBIS Smelting GmbH &amp; Co. KG</v>
      </c>
    </row>
    <row r="46" spans="1:28" s="264" customFormat="1" ht="30" customHeight="1">
      <c r="A46" s="207" t="s">
        <v>764</v>
      </c>
      <c r="B46" s="208" t="str">
        <f ca="1">IF(LEN(A46)=0,"",INDEX('Smelter Look-up'!$A:$A,MATCH($A46,'Smelter Look-up'!$E:$E,0)))</f>
        <v>Tantalum</v>
      </c>
      <c r="C46" s="212" t="str">
        <f ca="1">IF(LEN(A46)=0,"",INDEX('Smelter Look-up'!$C:$C,MATCH($A46,'Smelter Look-up'!$E:$E,0)))</f>
        <v>Telex Metals</v>
      </c>
      <c r="D46" s="270"/>
      <c r="E46" s="208" t="str">
        <f ca="1">IF(ISERROR($V46),"",OFFSET('Smelter Look-up'!$D$4,$V46-4,0)&amp;"")</f>
        <v>UNITED STATES OF AMERICA</v>
      </c>
      <c r="F46" s="208" t="str">
        <f ca="1">IF(ISERROR($V46),"",OFFSET('Smelter Look-up'!$E$4,$V46-4,0))</f>
        <v>CID001891</v>
      </c>
      <c r="G46" s="208" t="str">
        <f ca="1">IF(C46=$X$4,IF(ISERROR($V46),"Enter smelter details","RMI"),IF(ISERROR($V46),"",OFFSET('Smelter Look-up'!$F$4,$V46-4,0)))</f>
        <v>RMI</v>
      </c>
      <c r="H46" s="209">
        <f ca="1">IF(ISERROR($V46),"",OFFSET('Smelter Look-up'!$G$4,$V46-4,0))</f>
        <v>0</v>
      </c>
      <c r="I46" s="210" t="str">
        <f ca="1">IF(ISERROR($V46),"",OFFSET('Smelter Look-up'!$H$4,$V46-4,0))</f>
        <v>Croydon</v>
      </c>
      <c r="J46" s="210" t="str">
        <f ca="1">IF(ISERROR($V46),"",OFFSET('Smelter Look-up'!$I$4,$V46-4,0))</f>
        <v>Pennsylvania</v>
      </c>
      <c r="K46" s="260"/>
      <c r="L46" s="260"/>
      <c r="M46" s="260"/>
      <c r="N46" s="260"/>
      <c r="O46" s="260"/>
      <c r="P46" s="211"/>
      <c r="Q46" s="261" t="s">
        <v>15669</v>
      </c>
      <c r="R46" s="208" t="str">
        <f ca="1">IF(ISERROR($V46),"",OFFSET('Smelter Look-up'!$C$4,$V46-4,0)&amp;"")</f>
        <v>Telex Metals</v>
      </c>
      <c r="S46" s="215" t="str">
        <f t="shared" ca="1" si="6"/>
        <v>US</v>
      </c>
      <c r="T46" s="215" t="str">
        <f ca="1">IF(B46="","",IF(ISERROR(MATCH($J46,SorP!$B$1:$B$6230,0)),"",INDIRECT("'SorP'!$A$"&amp;MATCH($J46,SorP!$B$1:$B$6230,0))))</f>
        <v>US-PA</v>
      </c>
      <c r="U46" s="231"/>
      <c r="V46" s="262">
        <f ca="1">IF(C46="",NA(),IF(OR(C46="Smelter not listed",C46="Smelter not yet identified"),MATCH($B46&amp;$D46,'Smelter Look-up'!$J:$J,0),MATCH($B46&amp;$C46,'Smelter Look-up'!$J:$J,0)))</f>
        <v>378</v>
      </c>
      <c r="W46" s="263"/>
      <c r="X46" s="263">
        <f t="shared" ca="1" si="7"/>
        <v>0</v>
      </c>
      <c r="Y46" s="263"/>
      <c r="Z46" s="263"/>
      <c r="AB46" s="265" t="str">
        <f t="shared" ca="1" si="8"/>
        <v>TantalumTelex Metals</v>
      </c>
    </row>
    <row r="47" spans="1:28" s="264" customFormat="1" ht="20.100000000000001" customHeight="1">
      <c r="A47" s="207" t="s">
        <v>1412</v>
      </c>
      <c r="B47" s="208" t="str">
        <f ca="1">IF(LEN(A47)=0,"",INDEX('Smelter Look-up'!$A:$A,MATCH($A47,'Smelter Look-up'!$E:$E,0)))</f>
        <v>Tantalum</v>
      </c>
      <c r="C47" s="212" t="str">
        <f ca="1">IF(LEN(A47)=0,"",INDEX('Smelter Look-up'!$C:$C,MATCH($A47,'Smelter Look-up'!$E:$E,0)))</f>
        <v>Global Advanced Metals Aizu</v>
      </c>
      <c r="D47" s="270"/>
      <c r="E47" s="208" t="str">
        <f ca="1">IF(ISERROR($V47),"",OFFSET('Smelter Look-up'!$D$4,$V47-4,0)&amp;"")</f>
        <v>JAPAN</v>
      </c>
      <c r="F47" s="208" t="str">
        <f ca="1">IF(ISERROR($V47),"",OFFSET('Smelter Look-up'!$E$4,$V47-4,0))</f>
        <v>CID002558</v>
      </c>
      <c r="G47" s="208" t="str">
        <f ca="1">IF(C47=$X$4,IF(ISERROR($V47),"Enter smelter details","RMI"),IF(ISERROR($V47),"",OFFSET('Smelter Look-up'!$F$4,$V47-4,0)))</f>
        <v>RMI</v>
      </c>
      <c r="H47" s="209">
        <f ca="1">IF(ISERROR($V47),"",OFFSET('Smelter Look-up'!$G$4,$V47-4,0))</f>
        <v>0</v>
      </c>
      <c r="I47" s="210" t="str">
        <f ca="1">IF(ISERROR($V47),"",OFFSET('Smelter Look-up'!$H$4,$V47-4,0))</f>
        <v>Aizuwakamatsu</v>
      </c>
      <c r="J47" s="210" t="str">
        <f ca="1">IF(ISERROR($V47),"",OFFSET('Smelter Look-up'!$I$4,$V47-4,0))</f>
        <v>Fukushima</v>
      </c>
      <c r="K47" s="260"/>
      <c r="L47" s="260"/>
      <c r="M47" s="260"/>
      <c r="N47" s="260"/>
      <c r="O47" s="260"/>
      <c r="P47" s="211"/>
      <c r="Q47" s="261" t="s">
        <v>15669</v>
      </c>
      <c r="R47" s="208" t="str">
        <f ca="1">IF(ISERROR($V47),"",OFFSET('Smelter Look-up'!$C$4,$V47-4,0)&amp;"")</f>
        <v>Global Advanced Metals Aizu</v>
      </c>
      <c r="S47" s="215" t="str">
        <f t="shared" ca="1" si="6"/>
        <v>JP</v>
      </c>
      <c r="T47" s="215" t="str">
        <f ca="1">IF(B47="","",IF(ISERROR(MATCH($J47,SorP!$B$1:$B$6230,0)),"",INDIRECT("'SorP'!$A$"&amp;MATCH($J47,SorP!$B$1:$B$6230,0))))</f>
        <v>JP-07</v>
      </c>
      <c r="U47" s="231"/>
      <c r="V47" s="262">
        <f ca="1">IF(C47="",NA(),IF(OR(C47="Smelter not listed",C47="Smelter not yet identified"),MATCH($B47&amp;$D47,'Smelter Look-up'!$J:$J,0),MATCH($B47&amp;$C47,'Smelter Look-up'!$J:$J,0)))</f>
        <v>332</v>
      </c>
      <c r="W47" s="263"/>
      <c r="X47" s="263">
        <f t="shared" ca="1" si="7"/>
        <v>0</v>
      </c>
      <c r="Y47" s="263"/>
      <c r="Z47" s="263"/>
      <c r="AB47" s="265" t="str">
        <f t="shared" ca="1" si="8"/>
        <v>TantalumGlobal Advanced Metals Aizu</v>
      </c>
    </row>
    <row r="48" spans="1:28" s="264" customFormat="1" ht="20.100000000000001" customHeight="1">
      <c r="A48" s="207" t="s">
        <v>755</v>
      </c>
      <c r="B48" s="208" t="str">
        <f ca="1">IF(LEN(A48)=0,"",INDEX('Smelter Look-up'!$A:$A,MATCH($A48,'Smelter Look-up'!$E:$E,0)))</f>
        <v>Tantalum</v>
      </c>
      <c r="C48" s="212" t="str">
        <f ca="1">IF(LEN(A48)=0,"",INDEX('Smelter Look-up'!$C:$C,MATCH($A48,'Smelter Look-up'!$E:$E,0)))</f>
        <v>Metallurgical Products India Pvt., Ltd.</v>
      </c>
      <c r="D48" s="270"/>
      <c r="E48" s="208" t="str">
        <f ca="1">IF(ISERROR($V48),"",OFFSET('Smelter Look-up'!$D$4,$V48-4,0)&amp;"")</f>
        <v>INDIA</v>
      </c>
      <c r="F48" s="208" t="str">
        <f ca="1">IF(ISERROR($V48),"",OFFSET('Smelter Look-up'!$E$4,$V48-4,0))</f>
        <v>CID001163</v>
      </c>
      <c r="G48" s="208" t="str">
        <f ca="1">IF(C48=$X$4,IF(ISERROR($V48),"Enter smelter details","RMI"),IF(ISERROR($V48),"",OFFSET('Smelter Look-up'!$F$4,$V48-4,0)))</f>
        <v>RMI</v>
      </c>
      <c r="H48" s="209">
        <f ca="1">IF(ISERROR($V48),"",OFFSET('Smelter Look-up'!$G$4,$V48-4,0))</f>
        <v>0</v>
      </c>
      <c r="I48" s="210" t="str">
        <f ca="1">IF(ISERROR($V48),"",OFFSET('Smelter Look-up'!$H$4,$V48-4,0))</f>
        <v>District Raigad</v>
      </c>
      <c r="J48" s="210" t="str">
        <f ca="1">IF(ISERROR($V48),"",OFFSET('Smelter Look-up'!$I$4,$V48-4,0))</f>
        <v>Maharashtra</v>
      </c>
      <c r="K48" s="260"/>
      <c r="L48" s="260"/>
      <c r="M48" s="260"/>
      <c r="N48" s="260"/>
      <c r="O48" s="260"/>
      <c r="P48" s="211"/>
      <c r="Q48" s="261" t="s">
        <v>15669</v>
      </c>
      <c r="R48" s="208" t="str">
        <f ca="1">IF(ISERROR($V48),"",OFFSET('Smelter Look-up'!$C$4,$V48-4,0)&amp;"")</f>
        <v>Metallurgical Products India Pvt., Ltd.</v>
      </c>
      <c r="S48" s="215" t="str">
        <f t="shared" ca="1" si="6"/>
        <v>IN</v>
      </c>
      <c r="T48" s="215" t="str">
        <f ca="1">IF(B48="","",IF(ISERROR(MATCH($J48,SorP!$B$1:$B$6230,0)),"",INDIRECT("'SorP'!$A$"&amp;MATCH($J48,SorP!$B$1:$B$6230,0))))</f>
        <v>IN-MH</v>
      </c>
      <c r="U48" s="231"/>
      <c r="V48" s="262">
        <f ca="1">IF(C48="",NA(),IF(OR(C48="Smelter not listed",C48="Smelter not yet identified"),MATCH($B48&amp;$D48,'Smelter Look-up'!$J:$J,0),MATCH($B48&amp;$C48,'Smelter Look-up'!$J:$J,0)))</f>
        <v>352</v>
      </c>
      <c r="W48" s="263"/>
      <c r="X48" s="263">
        <f t="shared" ca="1" si="7"/>
        <v>0</v>
      </c>
      <c r="Y48" s="263"/>
      <c r="Z48" s="263"/>
      <c r="AB48" s="265" t="str">
        <f t="shared" ca="1" si="8"/>
        <v>TantalumMetallurgical Products India Pvt., Ltd.</v>
      </c>
    </row>
    <row r="49" spans="1:28" s="264" customFormat="1" ht="20.100000000000001" customHeight="1">
      <c r="A49" s="207" t="s">
        <v>757</v>
      </c>
      <c r="B49" s="208" t="str">
        <f ca="1">IF(LEN(A49)=0,"",INDEX('Smelter Look-up'!$A:$A,MATCH($A49,'Smelter Look-up'!$E:$E,0)))</f>
        <v>Tantalum</v>
      </c>
      <c r="C49" s="212" t="str">
        <f ca="1">IF(LEN(A49)=0,"",INDEX('Smelter Look-up'!$C:$C,MATCH($A49,'Smelter Look-up'!$E:$E,0)))</f>
        <v>Mitsui Mining and Smelting Co., Ltd.</v>
      </c>
      <c r="D49" s="270"/>
      <c r="E49" s="208" t="str">
        <f ca="1">IF(ISERROR($V49),"",OFFSET('Smelter Look-up'!$D$4,$V49-4,0)&amp;"")</f>
        <v>JAPAN</v>
      </c>
      <c r="F49" s="208" t="str">
        <f ca="1">IF(ISERROR($V49),"",OFFSET('Smelter Look-up'!$E$4,$V49-4,0))</f>
        <v>CID001192</v>
      </c>
      <c r="G49" s="208" t="str">
        <f ca="1">IF(C49=$X$4,IF(ISERROR($V49),"Enter smelter details","RMI"),IF(ISERROR($V49),"",OFFSET('Smelter Look-up'!$F$4,$V49-4,0)))</f>
        <v>RMI</v>
      </c>
      <c r="H49" s="209">
        <f ca="1">IF(ISERROR($V49),"",OFFSET('Smelter Look-up'!$G$4,$V49-4,0))</f>
        <v>0</v>
      </c>
      <c r="I49" s="210" t="str">
        <f ca="1">IF(ISERROR($V49),"",OFFSET('Smelter Look-up'!$H$4,$V49-4,0))</f>
        <v>Omuta</v>
      </c>
      <c r="J49" s="210" t="str">
        <f ca="1">IF(ISERROR($V49),"",OFFSET('Smelter Look-up'!$I$4,$V49-4,0))</f>
        <v>Fukuoka</v>
      </c>
      <c r="K49" s="260"/>
      <c r="L49" s="260"/>
      <c r="M49" s="260"/>
      <c r="N49" s="260"/>
      <c r="O49" s="260"/>
      <c r="P49" s="211"/>
      <c r="Q49" s="261" t="s">
        <v>15669</v>
      </c>
      <c r="R49" s="208" t="str">
        <f ca="1">IF(ISERROR($V49),"",OFFSET('Smelter Look-up'!$C$4,$V49-4,0)&amp;"")</f>
        <v>Mitsui Mining and Smelting Co., Ltd.</v>
      </c>
      <c r="S49" s="215" t="str">
        <f t="shared" ca="1" si="6"/>
        <v>JP</v>
      </c>
      <c r="T49" s="215" t="str">
        <f ca="1">IF(B49="","",IF(ISERROR(MATCH($J49,SorP!$B$1:$B$6230,0)),"",INDIRECT("'SorP'!$A$"&amp;MATCH($J49,SorP!$B$1:$B$6230,0))))</f>
        <v>JP-40</v>
      </c>
      <c r="U49" s="231"/>
      <c r="V49" s="262">
        <f ca="1">IF(C49="",NA(),IF(OR(C49="Smelter not listed",C49="Smelter not yet identified"),MATCH($B49&amp;$D49,'Smelter Look-up'!$J:$J,0),MATCH($B49&amp;$C49,'Smelter Look-up'!$J:$J,0)))</f>
        <v>357</v>
      </c>
      <c r="W49" s="263"/>
      <c r="X49" s="263">
        <f t="shared" ca="1" si="7"/>
        <v>0</v>
      </c>
      <c r="Y49" s="263"/>
      <c r="Z49" s="263"/>
      <c r="AB49" s="265" t="str">
        <f t="shared" ca="1" si="8"/>
        <v>TantalumMitsui Mining and Smelting Co., Ltd.</v>
      </c>
    </row>
    <row r="50" spans="1:28" s="264" customFormat="1" ht="20.100000000000001" customHeight="1">
      <c r="A50" s="207" t="s">
        <v>753</v>
      </c>
      <c r="B50" s="208" t="str">
        <f ca="1">IF(LEN(A50)=0,"",INDEX('Smelter Look-up'!$A:$A,MATCH($A50,'Smelter Look-up'!$E:$E,0)))</f>
        <v>Tantalum</v>
      </c>
      <c r="C50" s="212" t="str">
        <f ca="1">IF(LEN(A50)=0,"",INDEX('Smelter Look-up'!$C:$C,MATCH($A50,'Smelter Look-up'!$E:$E,0)))</f>
        <v>Jiujiang Tanbre Co., Ltd.</v>
      </c>
      <c r="D50" s="270"/>
      <c r="E50" s="208" t="str">
        <f ca="1">IF(ISERROR($V50),"",OFFSET('Smelter Look-up'!$D$4,$V50-4,0)&amp;"")</f>
        <v>CHINA</v>
      </c>
      <c r="F50" s="208" t="str">
        <f ca="1">IF(ISERROR($V50),"",OFFSET('Smelter Look-up'!$E$4,$V50-4,0))</f>
        <v>CID000917</v>
      </c>
      <c r="G50" s="208" t="str">
        <f ca="1">IF(C50=$X$4,IF(ISERROR($V50),"Enter smelter details","RMI"),IF(ISERROR($V50),"",OFFSET('Smelter Look-up'!$F$4,$V50-4,0)))</f>
        <v>RMI</v>
      </c>
      <c r="H50" s="209">
        <f ca="1">IF(ISERROR($V50),"",OFFSET('Smelter Look-up'!$G$4,$V50-4,0))</f>
        <v>0</v>
      </c>
      <c r="I50" s="210" t="str">
        <f ca="1">IF(ISERROR($V50),"",OFFSET('Smelter Look-up'!$H$4,$V50-4,0))</f>
        <v>Jiujiang</v>
      </c>
      <c r="J50" s="210" t="str">
        <f ca="1">IF(ISERROR($V50),"",OFFSET('Smelter Look-up'!$I$4,$V50-4,0))</f>
        <v>Jiangxi Sheng</v>
      </c>
      <c r="K50" s="260"/>
      <c r="L50" s="260"/>
      <c r="M50" s="260"/>
      <c r="N50" s="260"/>
      <c r="O50" s="260"/>
      <c r="P50" s="211"/>
      <c r="Q50" s="357" t="s">
        <v>15669</v>
      </c>
      <c r="R50" s="208" t="str">
        <f ca="1">IF(ISERROR($V50),"",OFFSET('Smelter Look-up'!$C$4,$V50-4,0)&amp;"")</f>
        <v>Jiujiang Tanbre Co., Ltd.</v>
      </c>
      <c r="S50" s="215" t="str">
        <f t="shared" ca="1" si="6"/>
        <v>CN</v>
      </c>
      <c r="T50" s="215" t="str">
        <f ca="1">IF(B50="","",IF(ISERROR(MATCH($J50,SorP!$B$1:$B$6230,0)),"",INDIRECT("'SorP'!$A$"&amp;MATCH($J50,SorP!$B$1:$B$6230,0))))</f>
        <v>CN-JX</v>
      </c>
      <c r="U50" s="231"/>
      <c r="V50" s="262">
        <f ca="1">IF(C50="",NA(),IF(OR(C50="Smelter not listed",C50="Smelter not yet identified"),MATCH($B50&amp;$D50,'Smelter Look-up'!$J:$J,0),MATCH($B50&amp;$C50,'Smelter Look-up'!$J:$J,0)))</f>
        <v>346</v>
      </c>
      <c r="W50" s="263"/>
      <c r="X50" s="263">
        <f t="shared" ca="1" si="7"/>
        <v>0</v>
      </c>
      <c r="Y50" s="263"/>
      <c r="Z50" s="263"/>
      <c r="AB50" s="265" t="str">
        <f t="shared" ca="1" si="8"/>
        <v>TantalumJiujiang Tanbre Co., Ltd.</v>
      </c>
    </row>
    <row r="51" spans="1:28" s="264" customFormat="1" ht="30" customHeight="1">
      <c r="A51" s="316" t="s">
        <v>654</v>
      </c>
      <c r="B51" s="208" t="str">
        <f ca="1">IF(LEN(A51)=0,"",INDEX('Smelter Look-up'!$A:$A,MATCH($A51,'Smelter Look-up'!$E:$E,0)))</f>
        <v>Gold</v>
      </c>
      <c r="C51" s="212" t="str">
        <f ca="1">IF(LEN(A51)=0,"",INDEX('Smelter Look-up'!$C:$C,MATCH($A51,'Smelter Look-up'!$E:$E,0)))</f>
        <v>Argor-Heraeus S.A.</v>
      </c>
      <c r="D51" s="270" t="s">
        <v>2305</v>
      </c>
      <c r="E51" s="208" t="str">
        <f ca="1">IF(ISERROR($V51),"",OFFSET('Smelter Look-up'!$D$4,$V51-4,0)&amp;"")</f>
        <v>SWITZERLAND</v>
      </c>
      <c r="F51" s="208" t="str">
        <f ca="1">IF(ISERROR($V51),"",OFFSET('Smelter Look-up'!$E$4,$V51-4,0))</f>
        <v>CID000077</v>
      </c>
      <c r="G51" s="208" t="str">
        <f ca="1">IF(C51=$X$4,IF(ISERROR($V51),"Enter smelter details","RMI"),IF(ISERROR($V51),"",OFFSET('Smelter Look-up'!$F$4,$V51-4,0)))</f>
        <v>RMI</v>
      </c>
      <c r="H51" s="358"/>
      <c r="I51" s="210" t="str">
        <f ca="1">IF(ISERROR($V51),"",OFFSET('Smelter Look-up'!$H$4,$V51-4,0))</f>
        <v>Mendrisio</v>
      </c>
      <c r="J51" s="210" t="str">
        <f ca="1">IF(ISERROR($V51),"",OFFSET('Smelter Look-up'!$I$4,$V51-4,0))</f>
        <v>Ticino</v>
      </c>
      <c r="K51" s="359"/>
      <c r="L51" s="359"/>
      <c r="M51" s="359"/>
      <c r="N51" s="359" t="s">
        <v>15672</v>
      </c>
      <c r="O51" s="359" t="s">
        <v>15673</v>
      </c>
      <c r="P51" s="211" t="s">
        <v>489</v>
      </c>
      <c r="Q51" s="357" t="s">
        <v>15671</v>
      </c>
      <c r="R51" s="208" t="str">
        <f ca="1">IF(ISERROR($V51),"",OFFSET('Smelter Look-up'!$C$4,$V51-4,0)&amp;"")</f>
        <v>Argor-Heraeus S.A.</v>
      </c>
      <c r="S51" s="215" t="str">
        <f t="shared" ca="1" si="6"/>
        <v>CH</v>
      </c>
      <c r="T51" s="215" t="str">
        <f ca="1">IF(B51="","",IF(ISERROR(MATCH($J51,SorP!$B$1:$B$6230,0)),"",INDIRECT("'SorP'!$A$"&amp;MATCH($J51,SorP!$B$1:$B$6230,0))))</f>
        <v>CH-TI</v>
      </c>
      <c r="U51" s="231"/>
      <c r="V51" s="262">
        <f ca="1">IF(C51="",NA(),IF(OR(C51="Smelter not listed",C51="Smelter not yet identified"),MATCH($B51&amp;$D51,'Smelter Look-up'!$J:$J,0),MATCH($B51&amp;$C51,'Smelter Look-up'!$J:$J,0)))</f>
        <v>28</v>
      </c>
      <c r="W51" s="263"/>
      <c r="X51" s="263">
        <f t="shared" ca="1" si="7"/>
        <v>0</v>
      </c>
      <c r="Y51" s="263"/>
      <c r="Z51" s="263"/>
      <c r="AB51" s="265" t="str">
        <f t="shared" ca="1" si="8"/>
        <v>GoldArgor-Heraeus S.A.</v>
      </c>
    </row>
    <row r="52" spans="1:28" s="264" customFormat="1" ht="95.1" customHeight="1">
      <c r="A52" s="207" t="s">
        <v>774</v>
      </c>
      <c r="B52" s="208" t="str">
        <f ca="1">IF(LEN(A52)=0,"",INDEX('Smelter Look-up'!$A:$A,MATCH($A52,'Smelter Look-up'!$E:$E,0)))</f>
        <v>Tin</v>
      </c>
      <c r="C52" s="212" t="str">
        <f ca="1">IF(LEN(A52)=0,"",INDEX('Smelter Look-up'!$C:$C,MATCH($A52,'Smelter Look-up'!$E:$E,0)))</f>
        <v>Malaysia Smelting Corporation (MSC)</v>
      </c>
      <c r="D52" s="270" t="s">
        <v>821</v>
      </c>
      <c r="E52" s="208" t="str">
        <f ca="1">IF(ISERROR($V52),"",OFFSET('Smelter Look-up'!$D$4,$V52-4,0)&amp;"")</f>
        <v>MALAYSIA</v>
      </c>
      <c r="F52" s="208" t="str">
        <f ca="1">IF(ISERROR($V52),"",OFFSET('Smelter Look-up'!$E$4,$V52-4,0))</f>
        <v>CID001105</v>
      </c>
      <c r="G52" s="208" t="str">
        <f ca="1">IF(C52=$X$4,IF(ISERROR($V52),"Enter smelter details","RMI"),IF(ISERROR($V52),"",OFFSET('Smelter Look-up'!$F$4,$V52-4,0)))</f>
        <v>RMI</v>
      </c>
      <c r="H52" s="358"/>
      <c r="I52" s="210" t="str">
        <f ca="1">IF(ISERROR($V52),"",OFFSET('Smelter Look-up'!$H$4,$V52-4,0))</f>
        <v>Butterworth</v>
      </c>
      <c r="J52" s="210" t="str">
        <f ca="1">IF(ISERROR($V52),"",OFFSET('Smelter Look-up'!$I$4,$V52-4,0))</f>
        <v>Pulau Pinang</v>
      </c>
      <c r="K52" s="260"/>
      <c r="L52" s="260"/>
      <c r="M52" s="260" t="s">
        <v>15674</v>
      </c>
      <c r="N52" s="260" t="s">
        <v>15675</v>
      </c>
      <c r="O52" s="260" t="s">
        <v>1115</v>
      </c>
      <c r="P52" s="211" t="s">
        <v>489</v>
      </c>
      <c r="Q52" s="357" t="s">
        <v>15676</v>
      </c>
      <c r="R52" s="208" t="str">
        <f ca="1">IF(ISERROR($V52),"",OFFSET('Smelter Look-up'!$C$4,$V52-4,0)&amp;"")</f>
        <v>Malaysia Smelting Corporation (MSC)</v>
      </c>
      <c r="S52" s="215" t="str">
        <f t="shared" ca="1" si="6"/>
        <v>MY</v>
      </c>
      <c r="T52" s="215" t="str">
        <f ca="1">IF(B52="","",IF(ISERROR(MATCH($J52,SorP!$B$1:$B$6230,0)),"",INDIRECT("'SorP'!$A$"&amp;MATCH($J52,SorP!$B$1:$B$6230,0))))</f>
        <v>MY-07</v>
      </c>
      <c r="U52" s="231"/>
      <c r="V52" s="262">
        <f ca="1">IF(C52="",NA(),IF(OR(C52="Smelter not listed",C52="Smelter not yet identified"),MATCH($B52&amp;$D52,'Smelter Look-up'!$J:$J,0),MATCH($B52&amp;$C52,'Smelter Look-up'!$J:$J,0)))</f>
        <v>457</v>
      </c>
      <c r="W52" s="263"/>
      <c r="X52" s="263">
        <f t="shared" ca="1" si="7"/>
        <v>0</v>
      </c>
      <c r="Y52" s="263"/>
      <c r="Z52" s="263"/>
      <c r="AB52" s="265" t="str">
        <f t="shared" ca="1" si="8"/>
        <v>TinMalaysia Smelting Corporation (MSC)</v>
      </c>
    </row>
    <row r="53" spans="1:28" s="264" customFormat="1" ht="30" customHeight="1">
      <c r="A53" s="207" t="s">
        <v>784</v>
      </c>
      <c r="B53" s="208" t="str">
        <f ca="1">IF(LEN(A53)=0,"",INDEX('Smelter Look-up'!$A:$A,MATCH($A53,'Smelter Look-up'!$E:$E,0)))</f>
        <v>Tin</v>
      </c>
      <c r="C53" s="212" t="str">
        <f ca="1">IF(LEN(A53)=0,"",INDEX('Smelter Look-up'!$C:$C,MATCH($A53,'Smelter Look-up'!$E:$E,0)))</f>
        <v>PT Timah Tbk Mentok</v>
      </c>
      <c r="D53" s="270"/>
      <c r="E53" s="208" t="str">
        <f ca="1">IF(ISERROR($V53),"",OFFSET('Smelter Look-up'!$D$4,$V53-4,0)&amp;"")</f>
        <v>INDONESIA</v>
      </c>
      <c r="F53" s="208" t="str">
        <f ca="1">IF(ISERROR($V53),"",OFFSET('Smelter Look-up'!$E$4,$V53-4,0))</f>
        <v>CID001482</v>
      </c>
      <c r="G53" s="208" t="str">
        <f ca="1">IF(C53=$X$4,IF(ISERROR($V53),"Enter smelter details","RMI"),IF(ISERROR($V53),"",OFFSET('Smelter Look-up'!$F$4,$V53-4,0)))</f>
        <v>RMI</v>
      </c>
      <c r="H53" s="358"/>
      <c r="I53" s="210" t="str">
        <f ca="1">IF(ISERROR($V53),"",OFFSET('Smelter Look-up'!$H$4,$V53-4,0))</f>
        <v>Mentok</v>
      </c>
      <c r="J53" s="210" t="str">
        <f ca="1">IF(ISERROR($V53),"",OFFSET('Smelter Look-up'!$I$4,$V53-4,0))</f>
        <v>Kepulauan Bangka Belitung</v>
      </c>
      <c r="K53" s="260"/>
      <c r="L53" s="260"/>
      <c r="M53" s="260"/>
      <c r="N53" s="260" t="s">
        <v>15677</v>
      </c>
      <c r="O53" s="260" t="s">
        <v>1105</v>
      </c>
      <c r="P53" s="211" t="s">
        <v>489</v>
      </c>
      <c r="Q53" s="357" t="s">
        <v>15678</v>
      </c>
      <c r="R53" s="208" t="str">
        <f ca="1">IF(ISERROR($V53),"",OFFSET('Smelter Look-up'!$C$4,$V53-4,0)&amp;"")</f>
        <v>PT Timah Tbk Mentok</v>
      </c>
      <c r="S53" s="215" t="str">
        <f t="shared" ca="1" si="6"/>
        <v>ID</v>
      </c>
      <c r="T53" s="215" t="str">
        <f ca="1">IF(B53="","",IF(ISERROR(MATCH($J53,SorP!$B$1:$B$6230,0)),"",INDIRECT("'SorP'!$A$"&amp;MATCH($J53,SorP!$B$1:$B$6230,0))))</f>
        <v>ID-BB</v>
      </c>
      <c r="U53" s="231"/>
      <c r="V53" s="262">
        <f ca="1">IF(C53="",NA(),IF(OR(C53="Smelter not listed",C53="Smelter not yet identified"),MATCH($B53&amp;$D53,'Smelter Look-up'!$J:$J,0),MATCH($B53&amp;$C53,'Smelter Look-up'!$J:$J,0)))</f>
        <v>509</v>
      </c>
      <c r="W53" s="263"/>
      <c r="X53" s="263">
        <f t="shared" ca="1" si="7"/>
        <v>0</v>
      </c>
      <c r="Y53" s="263"/>
      <c r="Z53" s="263"/>
      <c r="AB53" s="265" t="str">
        <f t="shared" ca="1" si="8"/>
        <v>TinPT Timah Tbk Mentok</v>
      </c>
    </row>
    <row r="54" spans="1:28" s="264" customFormat="1" ht="20.100000000000001" customHeight="1">
      <c r="A54" s="207" t="s">
        <v>804</v>
      </c>
      <c r="B54" s="208" t="str">
        <f ca="1">IF(LEN(A54)=0,"",INDEX('Smelter Look-up'!$A:$A,MATCH($A54,'Smelter Look-up'!$E:$E,0)))</f>
        <v>Tin</v>
      </c>
      <c r="C54" s="212" t="str">
        <f ca="1">IF(LEN(A54)=0,"",INDEX('Smelter Look-up'!$C:$C,MATCH($A54,'Smelter Look-up'!$E:$E,0)))</f>
        <v>PT Timah Tbk Kundur</v>
      </c>
      <c r="D54" s="270"/>
      <c r="E54" s="208" t="str">
        <f ca="1">IF(ISERROR($V54),"",OFFSET('Smelter Look-up'!$D$4,$V54-4,0)&amp;"")</f>
        <v>INDONESIA</v>
      </c>
      <c r="F54" s="208" t="str">
        <f ca="1">IF(ISERROR($V54),"",OFFSET('Smelter Look-up'!$E$4,$V54-4,0))</f>
        <v>CID001477</v>
      </c>
      <c r="G54" s="208" t="str">
        <f ca="1">IF(C54=$X$4,IF(ISERROR($V54),"Enter smelter details","RMI"),IF(ISERROR($V54),"",OFFSET('Smelter Look-up'!$F$4,$V54-4,0)))</f>
        <v>RMI</v>
      </c>
      <c r="H54" s="209">
        <f ca="1">IF(ISERROR($V54),"",OFFSET('Smelter Look-up'!$G$4,$V54-4,0))</f>
        <v>0</v>
      </c>
      <c r="I54" s="210" t="str">
        <f ca="1">IF(ISERROR($V54),"",OFFSET('Smelter Look-up'!$H$4,$V54-4,0))</f>
        <v>Kundur</v>
      </c>
      <c r="J54" s="210" t="str">
        <f ca="1">IF(ISERROR($V54),"",OFFSET('Smelter Look-up'!$I$4,$V54-4,0))</f>
        <v>Riau</v>
      </c>
      <c r="K54" s="260"/>
      <c r="L54" s="260"/>
      <c r="M54" s="260"/>
      <c r="N54" s="260" t="s">
        <v>15679</v>
      </c>
      <c r="O54" s="260" t="s">
        <v>1105</v>
      </c>
      <c r="P54" s="211" t="s">
        <v>489</v>
      </c>
      <c r="Q54" s="357" t="s">
        <v>15678</v>
      </c>
      <c r="R54" s="208" t="str">
        <f ca="1">IF(ISERROR($V54),"",OFFSET('Smelter Look-up'!$C$4,$V54-4,0)&amp;"")</f>
        <v>PT Timah Tbk Kundur</v>
      </c>
      <c r="S54" s="215" t="str">
        <f t="shared" ca="1" si="6"/>
        <v>ID</v>
      </c>
      <c r="T54" s="215" t="str">
        <f ca="1">IF(B54="","",IF(ISERROR(MATCH($J54,SorP!$B$1:$B$6230,0)),"",INDIRECT("'SorP'!$A$"&amp;MATCH($J54,SorP!$B$1:$B$6230,0))))</f>
        <v>ID-RI</v>
      </c>
      <c r="U54" s="231"/>
      <c r="V54" s="262">
        <f ca="1">IF(C54="",NA(),IF(OR(C54="Smelter not listed",C54="Smelter not yet identified"),MATCH($B54&amp;$D54,'Smelter Look-up'!$J:$J,0),MATCH($B54&amp;$C54,'Smelter Look-up'!$J:$J,0)))</f>
        <v>508</v>
      </c>
      <c r="W54" s="263"/>
      <c r="X54" s="263">
        <f t="shared" ca="1" si="7"/>
        <v>0</v>
      </c>
      <c r="Y54" s="263"/>
      <c r="Z54" s="263"/>
      <c r="AB54" s="265" t="str">
        <f t="shared" ca="1" si="8"/>
        <v>TinPT Timah Tbk Kundur</v>
      </c>
    </row>
    <row r="55" spans="1:28" s="264" customFormat="1" ht="30" customHeight="1">
      <c r="A55" s="207" t="s">
        <v>788</v>
      </c>
      <c r="B55" s="208" t="str">
        <f ca="1">IF(LEN(A55)=0,"",INDEX('Smelter Look-up'!$A:$A,MATCH($A55,'Smelter Look-up'!$E:$E,0)))</f>
        <v>Tin</v>
      </c>
      <c r="C55" s="212" t="str">
        <f ca="1">IF(LEN(A55)=0,"",INDEX('Smelter Look-up'!$C:$C,MATCH($A55,'Smelter Look-up'!$E:$E,0)))</f>
        <v>Thaisarco</v>
      </c>
      <c r="D55" s="270"/>
      <c r="E55" s="208" t="str">
        <f ca="1">IF(ISERROR($V55),"",OFFSET('Smelter Look-up'!$D$4,$V55-4,0)&amp;"")</f>
        <v>THAILAND</v>
      </c>
      <c r="F55" s="208" t="str">
        <f ca="1">IF(ISERROR($V55),"",OFFSET('Smelter Look-up'!$E$4,$V55-4,0))</f>
        <v>CID001898</v>
      </c>
      <c r="G55" s="208" t="str">
        <f ca="1">IF(C55=$X$4,IF(ISERROR($V55),"Enter smelter details","RMI"),IF(ISERROR($V55),"",OFFSET('Smelter Look-up'!$F$4,$V55-4,0)))</f>
        <v>RMI</v>
      </c>
      <c r="H55" s="209">
        <f ca="1">IF(ISERROR($V55),"",OFFSET('Smelter Look-up'!$G$4,$V55-4,0))</f>
        <v>0</v>
      </c>
      <c r="I55" s="210" t="str">
        <f ca="1">IF(ISERROR($V55),"",OFFSET('Smelter Look-up'!$H$4,$V55-4,0))</f>
        <v>Amphur Muang</v>
      </c>
      <c r="J55" s="210" t="str">
        <f ca="1">IF(ISERROR($V55),"",OFFSET('Smelter Look-up'!$I$4,$V55-4,0))</f>
        <v>Phuket</v>
      </c>
      <c r="K55" s="260"/>
      <c r="L55" s="260"/>
      <c r="M55" s="260"/>
      <c r="N55" s="260" t="s">
        <v>15680</v>
      </c>
      <c r="O55" s="260" t="s">
        <v>15681</v>
      </c>
      <c r="P55" s="211" t="s">
        <v>489</v>
      </c>
      <c r="Q55" s="357" t="s">
        <v>15678</v>
      </c>
      <c r="R55" s="208" t="str">
        <f ca="1">IF(ISERROR($V55),"",OFFSET('Smelter Look-up'!$C$4,$V55-4,0)&amp;"")</f>
        <v>Thaisarco</v>
      </c>
      <c r="S55" s="215" t="str">
        <f t="shared" ca="1" si="6"/>
        <v>TH</v>
      </c>
      <c r="T55" s="215" t="str">
        <f ca="1">IF(B55="","",IF(ISERROR(MATCH($J55,SorP!$B$1:$B$6230,0)),"",INDIRECT("'SorP'!$A$"&amp;MATCH($J55,SorP!$B$1:$B$6230,0))))</f>
        <v>TH-83</v>
      </c>
      <c r="U55" s="231"/>
      <c r="V55" s="262">
        <f ca="1">IF(C55="",NA(),IF(OR(C55="Smelter not listed",C55="Smelter not yet identified"),MATCH($B55&amp;$D55,'Smelter Look-up'!$J:$J,0),MATCH($B55&amp;$C55,'Smelter Look-up'!$J:$J,0)))</f>
        <v>523</v>
      </c>
      <c r="W55" s="263"/>
      <c r="X55" s="263">
        <f t="shared" ca="1" si="7"/>
        <v>0</v>
      </c>
      <c r="Y55" s="263"/>
      <c r="Z55" s="263"/>
      <c r="AB55" s="265" t="str">
        <f t="shared" ca="1" si="8"/>
        <v>TinThaisarco</v>
      </c>
    </row>
    <row r="56" spans="1:28" s="264" customFormat="1" ht="30" customHeight="1">
      <c r="A56" s="207" t="s">
        <v>741</v>
      </c>
      <c r="B56" s="208" t="str">
        <f ca="1">IF(LEN(A56)=0,"",INDEX('Smelter Look-up'!$A:$A,MATCH($A56,'Smelter Look-up'!$E:$E,0)))</f>
        <v>Gold</v>
      </c>
      <c r="C56" s="212" t="str">
        <f ca="1">IF(LEN(A56)=0,"",INDEX('Smelter Look-up'!$C:$C,MATCH($A56,'Smelter Look-up'!$E:$E,0)))</f>
        <v>Western Australian Mint (T/a The Perth Mint)</v>
      </c>
      <c r="D56" s="270"/>
      <c r="E56" s="208" t="str">
        <f ca="1">IF(ISERROR($V56),"",OFFSET('Smelter Look-up'!$D$4,$V56-4,0)&amp;"")</f>
        <v>AUSTRALIA</v>
      </c>
      <c r="F56" s="208" t="str">
        <f ca="1">IF(ISERROR($V56),"",OFFSET('Smelter Look-up'!$E$4,$V56-4,0))</f>
        <v>CID002030</v>
      </c>
      <c r="G56" s="208" t="str">
        <f ca="1">IF(C56=$X$4,IF(ISERROR($V56),"Enter smelter details","RMI"),IF(ISERROR($V56),"",OFFSET('Smelter Look-up'!$F$4,$V56-4,0)))</f>
        <v>RMI</v>
      </c>
      <c r="H56" s="209">
        <f ca="1">IF(ISERROR($V56),"",OFFSET('Smelter Look-up'!$G$4,$V56-4,0))</f>
        <v>0</v>
      </c>
      <c r="I56" s="210" t="str">
        <f ca="1">IF(ISERROR($V56),"",OFFSET('Smelter Look-up'!$H$4,$V56-4,0))</f>
        <v>Newburn</v>
      </c>
      <c r="J56" s="210" t="str">
        <f ca="1">IF(ISERROR($V56),"",OFFSET('Smelter Look-up'!$I$4,$V56-4,0))</f>
        <v>Western Australia</v>
      </c>
      <c r="K56" s="260"/>
      <c r="L56" s="260"/>
      <c r="M56" s="260"/>
      <c r="N56" s="260" t="s">
        <v>15682</v>
      </c>
      <c r="O56" s="260" t="s">
        <v>1688</v>
      </c>
      <c r="P56" s="211" t="s">
        <v>489</v>
      </c>
      <c r="Q56" s="357" t="s">
        <v>15683</v>
      </c>
      <c r="R56" s="208" t="str">
        <f ca="1">IF(ISERROR($V56),"",OFFSET('Smelter Look-up'!$C$4,$V56-4,0)&amp;"")</f>
        <v>Western Australian Mint (T/a The Perth Mint)</v>
      </c>
      <c r="S56" s="215" t="str">
        <f t="shared" ca="1" si="6"/>
        <v>AU</v>
      </c>
      <c r="T56" s="215" t="str">
        <f ca="1">IF(B56="","",IF(ISERROR(MATCH($J56,SorP!$B$1:$B$6230,0)),"",INDIRECT("'SorP'!$A$"&amp;MATCH($J56,SorP!$B$1:$B$6230,0))))</f>
        <v>AU-WA</v>
      </c>
      <c r="U56" s="231"/>
      <c r="V56" s="262">
        <f ca="1">IF(C56="",NA(),IF(OR(C56="Smelter not listed",C56="Smelter not yet identified"),MATCH($B56&amp;$D56,'Smelter Look-up'!$J:$J,0),MATCH($B56&amp;$C56,'Smelter Look-up'!$J:$J,0)))</f>
        <v>298</v>
      </c>
      <c r="W56" s="263"/>
      <c r="X56" s="263">
        <f t="shared" ca="1" si="7"/>
        <v>0</v>
      </c>
      <c r="Y56" s="263"/>
      <c r="Z56" s="263"/>
      <c r="AB56" s="265" t="str">
        <f t="shared" ca="1" si="8"/>
        <v>GoldWestern Australian Mint (T/a The Perth Mint)</v>
      </c>
    </row>
    <row r="57" spans="1:28" s="264" customFormat="1" ht="30" customHeight="1">
      <c r="A57" s="207" t="s">
        <v>689</v>
      </c>
      <c r="B57" s="208" t="str">
        <f ca="1">IF(LEN(A57)=0,"",INDEX('Smelter Look-up'!$A:$A,MATCH($A57,'Smelter Look-up'!$E:$E,0)))</f>
        <v>Gold</v>
      </c>
      <c r="C57" s="212" t="str">
        <f ca="1">IF(LEN(A57)=0,"",INDEX('Smelter Look-up'!$C:$C,MATCH($A57,'Smelter Look-up'!$E:$E,0)))</f>
        <v>Asahi Refining Canada Ltd.</v>
      </c>
      <c r="D57" s="270"/>
      <c r="E57" s="208" t="str">
        <f ca="1">IF(ISERROR($V57),"",OFFSET('Smelter Look-up'!$D$4,$V57-4,0)&amp;"")</f>
        <v>CANADA</v>
      </c>
      <c r="F57" s="208" t="str">
        <f ca="1">IF(ISERROR($V57),"",OFFSET('Smelter Look-up'!$E$4,$V57-4,0))</f>
        <v>CID000924</v>
      </c>
      <c r="G57" s="208" t="str">
        <f ca="1">IF(C57=$X$4,IF(ISERROR($V57),"Enter smelter details","RMI"),IF(ISERROR($V57),"",OFFSET('Smelter Look-up'!$F$4,$V57-4,0)))</f>
        <v>RMI</v>
      </c>
      <c r="H57" s="209">
        <f ca="1">IF(ISERROR($V57),"",OFFSET('Smelter Look-up'!$G$4,$V57-4,0))</f>
        <v>0</v>
      </c>
      <c r="I57" s="210" t="str">
        <f ca="1">IF(ISERROR($V57),"",OFFSET('Smelter Look-up'!$H$4,$V57-4,0))</f>
        <v>Brampton</v>
      </c>
      <c r="J57" s="210" t="str">
        <f ca="1">IF(ISERROR($V57),"",OFFSET('Smelter Look-up'!$I$4,$V57-4,0))</f>
        <v>Ontario</v>
      </c>
      <c r="K57" s="260"/>
      <c r="L57" s="260"/>
      <c r="M57" s="260"/>
      <c r="N57" s="260" t="s">
        <v>15684</v>
      </c>
      <c r="O57" s="260" t="s">
        <v>15685</v>
      </c>
      <c r="P57" s="211" t="s">
        <v>489</v>
      </c>
      <c r="Q57" s="357" t="s">
        <v>15686</v>
      </c>
      <c r="R57" s="208" t="str">
        <f ca="1">IF(ISERROR($V57),"",OFFSET('Smelter Look-up'!$C$4,$V57-4,0)&amp;"")</f>
        <v>Asahi Refining Canada Ltd.</v>
      </c>
      <c r="S57" s="215" t="str">
        <f t="shared" ca="1" si="6"/>
        <v>CA</v>
      </c>
      <c r="T57" s="215" t="str">
        <f ca="1">IF(B57="","",IF(ISERROR(MATCH($J57,SorP!$B$1:$B$6230,0)),"",INDIRECT("'SorP'!$A$"&amp;MATCH($J57,SorP!$B$1:$B$6230,0))))</f>
        <v>CA-ON</v>
      </c>
      <c r="U57" s="231"/>
      <c r="V57" s="262">
        <f ca="1">IF(C57="",NA(),IF(OR(C57="Smelter not listed",C57="Smelter not yet identified"),MATCH($B57&amp;$D57,'Smelter Look-up'!$J:$J,0),MATCH($B57&amp;$C57,'Smelter Look-up'!$J:$J,0)))</f>
        <v>30</v>
      </c>
      <c r="W57" s="263"/>
      <c r="X57" s="263">
        <f t="shared" ca="1" si="7"/>
        <v>0</v>
      </c>
      <c r="Y57" s="263"/>
      <c r="Z57" s="263"/>
      <c r="AB57" s="265" t="str">
        <f t="shared" ca="1" si="8"/>
        <v>GoldAsahi Refining Canada Ltd.</v>
      </c>
    </row>
    <row r="58" spans="1:28" s="264" customFormat="1" ht="30" customHeight="1">
      <c r="A58" s="207" t="s">
        <v>728</v>
      </c>
      <c r="B58" s="208" t="str">
        <f ca="1">IF(LEN(A58)=0,"",INDEX('Smelter Look-up'!$A:$A,MATCH($A58,'Smelter Look-up'!$E:$E,0)))</f>
        <v>Gold</v>
      </c>
      <c r="C58" s="212" t="str">
        <f ca="1">IF(LEN(A58)=0,"",INDEX('Smelter Look-up'!$C:$C,MATCH($A58,'Smelter Look-up'!$E:$E,0)))</f>
        <v>Shandong Zhaojin Gold &amp; Silver Refinery Co., Ltd.</v>
      </c>
      <c r="D58" s="270"/>
      <c r="E58" s="208" t="str">
        <f ca="1">IF(ISERROR($V58),"",OFFSET('Smelter Look-up'!$D$4,$V58-4,0)&amp;"")</f>
        <v>CHINA</v>
      </c>
      <c r="F58" s="208" t="str">
        <f ca="1">IF(ISERROR($V58),"",OFFSET('Smelter Look-up'!$E$4,$V58-4,0))</f>
        <v>CID001622</v>
      </c>
      <c r="G58" s="208" t="str">
        <f ca="1">IF(C58=$X$4,IF(ISERROR($V58),"Enter smelter details","RMI"),IF(ISERROR($V58),"",OFFSET('Smelter Look-up'!$F$4,$V58-4,0)))</f>
        <v>RMI</v>
      </c>
      <c r="H58" s="209">
        <f ca="1">IF(ISERROR($V58),"",OFFSET('Smelter Look-up'!$G$4,$V58-4,0))</f>
        <v>0</v>
      </c>
      <c r="I58" s="210" t="str">
        <f ca="1">IF(ISERROR($V58),"",OFFSET('Smelter Look-up'!$H$4,$V58-4,0))</f>
        <v>Zhaoyuan</v>
      </c>
      <c r="J58" s="210" t="str">
        <f ca="1">IF(ISERROR($V58),"",OFFSET('Smelter Look-up'!$I$4,$V58-4,0))</f>
        <v>Shandong Sheng</v>
      </c>
      <c r="K58" s="260"/>
      <c r="L58" s="260"/>
      <c r="M58" s="260"/>
      <c r="N58" s="260" t="s">
        <v>15687</v>
      </c>
      <c r="O58" s="260" t="s">
        <v>1100</v>
      </c>
      <c r="P58" s="211" t="s">
        <v>489</v>
      </c>
      <c r="Q58" s="357" t="s">
        <v>15688</v>
      </c>
      <c r="R58" s="208" t="str">
        <f ca="1">IF(ISERROR($V58),"",OFFSET('Smelter Look-up'!$C$4,$V58-4,0)&amp;"")</f>
        <v>Shandong Zhaojin Gold &amp; Silver Refinery Co., Ltd.</v>
      </c>
      <c r="S58" s="215" t="str">
        <f t="shared" ca="1" si="6"/>
        <v>CN</v>
      </c>
      <c r="T58" s="215" t="str">
        <f ca="1">IF(B58="","",IF(ISERROR(MATCH($J58,SorP!$B$1:$B$6230,0)),"",INDIRECT("'SorP'!$A$"&amp;MATCH($J58,SorP!$B$1:$B$6230,0))))</f>
        <v>CN-SD</v>
      </c>
      <c r="U58" s="231"/>
      <c r="V58" s="262">
        <f ca="1">IF(C58="",NA(),IF(OR(C58="Smelter not listed",C58="Smelter not yet identified"),MATCH($B58&amp;$D58,'Smelter Look-up'!$J:$J,0),MATCH($B58&amp;$C58,'Smelter Look-up'!$J:$J,0)))</f>
        <v>246</v>
      </c>
      <c r="W58" s="263"/>
      <c r="X58" s="263">
        <f t="shared" ca="1" si="7"/>
        <v>0</v>
      </c>
      <c r="Y58" s="263"/>
      <c r="Z58" s="263"/>
      <c r="AB58" s="265" t="str">
        <f t="shared" ca="1" si="8"/>
        <v>GoldShandong Zhaojin Gold &amp; Silver Refinery Co., Ltd.</v>
      </c>
    </row>
    <row r="59" spans="1:28" s="264" customFormat="1" ht="20.100000000000001" customHeight="1">
      <c r="A59" s="207" t="s">
        <v>774</v>
      </c>
      <c r="B59" s="208" t="str">
        <f ca="1">IF(LEN(A59)=0,"",INDEX('Smelter Look-up'!$A:$A,MATCH($A59,'Smelter Look-up'!$E:$E,0)))</f>
        <v>Tin</v>
      </c>
      <c r="C59" s="212" t="str">
        <f ca="1">IF(LEN(A59)=0,"",INDEX('Smelter Look-up'!$C:$C,MATCH($A59,'Smelter Look-up'!$E:$E,0)))</f>
        <v>Malaysia Smelting Corporation (MSC)</v>
      </c>
      <c r="D59" s="270"/>
      <c r="E59" s="208" t="str">
        <f ca="1">IF(ISERROR($V59),"",OFFSET('Smelter Look-up'!$D$4,$V59-4,0)&amp;"")</f>
        <v>MALAYSIA</v>
      </c>
      <c r="F59" s="208" t="str">
        <f ca="1">IF(ISERROR($V59),"",OFFSET('Smelter Look-up'!$E$4,$V59-4,0))</f>
        <v>CID001105</v>
      </c>
      <c r="G59" s="208" t="str">
        <f ca="1">IF(C59=$X$4,IF(ISERROR($V59),"Enter smelter details","RMI"),IF(ISERROR($V59),"",OFFSET('Smelter Look-up'!$F$4,$V59-4,0)))</f>
        <v>RMI</v>
      </c>
      <c r="H59" s="209">
        <f ca="1">IF(ISERROR($V59),"",OFFSET('Smelter Look-up'!$G$4,$V59-4,0))</f>
        <v>0</v>
      </c>
      <c r="I59" s="210" t="str">
        <f ca="1">IF(ISERROR($V59),"",OFFSET('Smelter Look-up'!$H$4,$V59-4,0))</f>
        <v>Butterworth</v>
      </c>
      <c r="J59" s="210" t="str">
        <f ca="1">IF(ISERROR($V59),"",OFFSET('Smelter Look-up'!$I$4,$V59-4,0))</f>
        <v>Pulau Pinang</v>
      </c>
      <c r="K59" s="260"/>
      <c r="L59" s="260"/>
      <c r="M59" s="260" t="s">
        <v>15689</v>
      </c>
      <c r="N59" s="260" t="s">
        <v>15690</v>
      </c>
      <c r="O59" s="260" t="s">
        <v>15690</v>
      </c>
      <c r="P59" s="211" t="s">
        <v>489</v>
      </c>
      <c r="Q59" s="357" t="s">
        <v>15691</v>
      </c>
      <c r="R59" s="208" t="str">
        <f ca="1">IF(ISERROR($V59),"",OFFSET('Smelter Look-up'!$C$4,$V59-4,0)&amp;"")</f>
        <v>Malaysia Smelting Corporation (MSC)</v>
      </c>
      <c r="S59" s="215" t="str">
        <f t="shared" ca="1" si="6"/>
        <v>MY</v>
      </c>
      <c r="T59" s="215" t="str">
        <f ca="1">IF(B59="","",IF(ISERROR(MATCH($J59,SorP!$B$1:$B$6230,0)),"",INDIRECT("'SorP'!$A$"&amp;MATCH($J59,SorP!$B$1:$B$6230,0))))</f>
        <v>MY-07</v>
      </c>
      <c r="U59" s="231"/>
      <c r="V59" s="262">
        <f ca="1">IF(C59="",NA(),IF(OR(C59="Smelter not listed",C59="Smelter not yet identified"),MATCH($B59&amp;$D59,'Smelter Look-up'!$J:$J,0),MATCH($B59&amp;$C59,'Smelter Look-up'!$J:$J,0)))</f>
        <v>457</v>
      </c>
      <c r="W59" s="263"/>
      <c r="X59" s="263">
        <f t="shared" ca="1" si="7"/>
        <v>0</v>
      </c>
      <c r="Y59" s="263"/>
      <c r="Z59" s="263"/>
      <c r="AB59" s="265" t="str">
        <f t="shared" ca="1" si="8"/>
        <v>TinMalaysia Smelting Corporation (MSC)</v>
      </c>
    </row>
    <row r="60" spans="1:28" s="264" customFormat="1" ht="30" customHeight="1">
      <c r="A60" s="207" t="s">
        <v>1829</v>
      </c>
      <c r="B60" s="208" t="str">
        <f ca="1">IF(LEN(A60)=0,"",INDEX('Smelter Look-up'!$A:$A,MATCH($A60,'Smelter Look-up'!$E:$E,0)))</f>
        <v>Tin</v>
      </c>
      <c r="C60" s="212" t="str">
        <f ca="1">IF(LEN(A60)=0,"",INDEX('Smelter Look-up'!$C:$C,MATCH($A60,'Smelter Look-up'!$E:$E,0)))</f>
        <v>Metallo Belgium N.V.</v>
      </c>
      <c r="D60" s="270"/>
      <c r="E60" s="208" t="str">
        <f ca="1">IF(ISERROR($V60),"",OFFSET('Smelter Look-up'!$D$4,$V60-4,0)&amp;"")</f>
        <v>BELGIUM</v>
      </c>
      <c r="F60" s="208" t="str">
        <f ca="1">IF(ISERROR($V60),"",OFFSET('Smelter Look-up'!$E$4,$V60-4,0))</f>
        <v>CID002773</v>
      </c>
      <c r="G60" s="208" t="str">
        <f ca="1">IF(C60=$X$4,IF(ISERROR($V60),"Enter smelter details","RMI"),IF(ISERROR($V60),"",OFFSET('Smelter Look-up'!$F$4,$V60-4,0)))</f>
        <v>RMI</v>
      </c>
      <c r="H60" s="209">
        <f ca="1">IF(ISERROR($V60),"",OFFSET('Smelter Look-up'!$G$4,$V60-4,0))</f>
        <v>0</v>
      </c>
      <c r="I60" s="210" t="str">
        <f ca="1">IF(ISERROR($V60),"",OFFSET('Smelter Look-up'!$H$4,$V60-4,0))</f>
        <v>Beerse</v>
      </c>
      <c r="J60" s="210" t="str">
        <f ca="1">IF(ISERROR($V60),"",OFFSET('Smelter Look-up'!$I$4,$V60-4,0))</f>
        <v>Antwerpen</v>
      </c>
      <c r="K60" s="260"/>
      <c r="L60" s="260"/>
      <c r="M60" s="260" t="s">
        <v>15689</v>
      </c>
      <c r="N60" s="260" t="s">
        <v>15690</v>
      </c>
      <c r="O60" s="260" t="s">
        <v>15690</v>
      </c>
      <c r="P60" s="211" t="s">
        <v>489</v>
      </c>
      <c r="Q60" s="357" t="s">
        <v>15691</v>
      </c>
      <c r="R60" s="208" t="str">
        <f ca="1">IF(ISERROR($V60),"",OFFSET('Smelter Look-up'!$C$4,$V60-4,0)&amp;"")</f>
        <v>Metallo Belgium N.V.</v>
      </c>
      <c r="S60" s="215" t="str">
        <f t="shared" ca="1" si="6"/>
        <v>BE</v>
      </c>
      <c r="T60" s="215" t="str">
        <f ca="1">IF(B60="","",IF(ISERROR(MATCH($J60,SorP!$B$1:$B$6230,0)),"",INDIRECT("'SorP'!$A$"&amp;MATCH($J60,SorP!$B$1:$B$6230,0))))</f>
        <v>BE-VAN</v>
      </c>
      <c r="U60" s="231"/>
      <c r="V60" s="262">
        <f ca="1">IF(C60="",NA(),IF(OR(C60="Smelter not listed",C60="Smelter not yet identified"),MATCH($B60&amp;$D60,'Smelter Look-up'!$J:$J,0),MATCH($B60&amp;$C60,'Smelter Look-up'!$J:$J,0)))</f>
        <v>462</v>
      </c>
      <c r="W60" s="263"/>
      <c r="X60" s="263">
        <f t="shared" ca="1" si="7"/>
        <v>0</v>
      </c>
      <c r="Y60" s="263"/>
      <c r="Z60" s="263"/>
      <c r="AB60" s="265" t="str">
        <f t="shared" ca="1" si="8"/>
        <v>TinMetallo Belgium N.V.</v>
      </c>
    </row>
    <row r="61" spans="1:28" s="264" customFormat="1" ht="30" customHeight="1">
      <c r="A61" s="207" t="s">
        <v>775</v>
      </c>
      <c r="B61" s="208" t="str">
        <f ca="1">IF(LEN(A61)=0,"",INDEX('Smelter Look-up'!$A:$A,MATCH($A61,'Smelter Look-up'!$E:$E,0)))</f>
        <v>Tin</v>
      </c>
      <c r="C61" s="212" t="str">
        <f ca="1">IF(LEN(A61)=0,"",INDEX('Smelter Look-up'!$C:$C,MATCH($A61,'Smelter Look-up'!$E:$E,0)))</f>
        <v>Mineracao Taboca S.A.</v>
      </c>
      <c r="D61" s="270"/>
      <c r="E61" s="208" t="str">
        <f ca="1">IF(ISERROR($V61),"",OFFSET('Smelter Look-up'!$D$4,$V61-4,0)&amp;"")</f>
        <v>BRAZIL</v>
      </c>
      <c r="F61" s="208" t="str">
        <f ca="1">IF(ISERROR($V61),"",OFFSET('Smelter Look-up'!$E$4,$V61-4,0))</f>
        <v>CID001173</v>
      </c>
      <c r="G61" s="208" t="str">
        <f ca="1">IF(C61=$X$4,IF(ISERROR($V61),"Enter smelter details","RMI"),IF(ISERROR($V61),"",OFFSET('Smelter Look-up'!$F$4,$V61-4,0)))</f>
        <v>RMI</v>
      </c>
      <c r="H61" s="209">
        <f ca="1">IF(ISERROR($V61),"",OFFSET('Smelter Look-up'!$G$4,$V61-4,0))</f>
        <v>0</v>
      </c>
      <c r="I61" s="210" t="str">
        <f ca="1">IF(ISERROR($V61),"",OFFSET('Smelter Look-up'!$H$4,$V61-4,0))</f>
        <v>Bairro Guarapiranga</v>
      </c>
      <c r="J61" s="210" t="str">
        <f ca="1">IF(ISERROR($V61),"",OFFSET('Smelter Look-up'!$I$4,$V61-4,0))</f>
        <v>São Paulo</v>
      </c>
      <c r="K61" s="260"/>
      <c r="L61" s="260"/>
      <c r="M61" s="260" t="s">
        <v>15689</v>
      </c>
      <c r="N61" s="260" t="s">
        <v>15690</v>
      </c>
      <c r="O61" s="260" t="s">
        <v>15690</v>
      </c>
      <c r="P61" s="211" t="s">
        <v>489</v>
      </c>
      <c r="Q61" s="357" t="s">
        <v>15691</v>
      </c>
      <c r="R61" s="208" t="str">
        <f ca="1">IF(ISERROR($V61),"",OFFSET('Smelter Look-up'!$C$4,$V61-4,0)&amp;"")</f>
        <v>Mineracao Taboca S.A.</v>
      </c>
      <c r="S61" s="215" t="str">
        <f t="shared" ca="1" si="6"/>
        <v>BR</v>
      </c>
      <c r="T61" s="215" t="str">
        <f ca="1">IF(B61="","",IF(ISERROR(MATCH($J61,SorP!$B$1:$B$6230,0)),"",INDIRECT("'SorP'!$A$"&amp;MATCH($J61,SorP!$B$1:$B$6230,0))))</f>
        <v>BR-SP</v>
      </c>
      <c r="U61" s="231"/>
      <c r="V61" s="262">
        <f ca="1">IF(C61="",NA(),IF(OR(C61="Smelter not listed",C61="Smelter not yet identified"),MATCH($B61&amp;$D61,'Smelter Look-up'!$J:$J,0),MATCH($B61&amp;$C61,'Smelter Look-up'!$J:$J,0)))</f>
        <v>464</v>
      </c>
      <c r="W61" s="263"/>
      <c r="X61" s="263">
        <f t="shared" ca="1" si="7"/>
        <v>0</v>
      </c>
      <c r="Y61" s="263"/>
      <c r="Z61" s="263"/>
      <c r="AB61" s="265" t="str">
        <f t="shared" ca="1" si="8"/>
        <v>TinMineracao Taboca S.A.</v>
      </c>
    </row>
    <row r="62" spans="1:28" s="264" customFormat="1" ht="30" customHeight="1">
      <c r="A62" s="207" t="s">
        <v>776</v>
      </c>
      <c r="B62" s="208" t="str">
        <f ca="1">IF(LEN(A62)=0,"",INDEX('Smelter Look-up'!$A:$A,MATCH($A62,'Smelter Look-up'!$E:$E,0)))</f>
        <v>Tin</v>
      </c>
      <c r="C62" s="212" t="str">
        <f ca="1">IF(LEN(A62)=0,"",INDEX('Smelter Look-up'!$C:$C,MATCH($A62,'Smelter Look-up'!$E:$E,0)))</f>
        <v>Minsur</v>
      </c>
      <c r="D62" s="270"/>
      <c r="E62" s="208" t="str">
        <f ca="1">IF(ISERROR($V62),"",OFFSET('Smelter Look-up'!$D$4,$V62-4,0)&amp;"")</f>
        <v>PERU</v>
      </c>
      <c r="F62" s="208" t="str">
        <f ca="1">IF(ISERROR($V62),"",OFFSET('Smelter Look-up'!$E$4,$V62-4,0))</f>
        <v>CID001182</v>
      </c>
      <c r="G62" s="208" t="str">
        <f ca="1">IF(C62=$X$4,IF(ISERROR($V62),"Enter smelter details","RMI"),IF(ISERROR($V62),"",OFFSET('Smelter Look-up'!$F$4,$V62-4,0)))</f>
        <v>RMI</v>
      </c>
      <c r="H62" s="209">
        <f ca="1">IF(ISERROR($V62),"",OFFSET('Smelter Look-up'!$G$4,$V62-4,0))</f>
        <v>0</v>
      </c>
      <c r="I62" s="210" t="str">
        <f ca="1">IF(ISERROR($V62),"",OFFSET('Smelter Look-up'!$H$4,$V62-4,0))</f>
        <v>Paracas</v>
      </c>
      <c r="J62" s="210" t="str">
        <f ca="1">IF(ISERROR($V62),"",OFFSET('Smelter Look-up'!$I$4,$V62-4,0))</f>
        <v>Ika</v>
      </c>
      <c r="K62" s="260"/>
      <c r="L62" s="260"/>
      <c r="M62" s="260" t="s">
        <v>15689</v>
      </c>
      <c r="N62" s="260" t="s">
        <v>15690</v>
      </c>
      <c r="O62" s="260" t="s">
        <v>15690</v>
      </c>
      <c r="P62" s="211" t="s">
        <v>489</v>
      </c>
      <c r="Q62" s="357" t="s">
        <v>15691</v>
      </c>
      <c r="R62" s="208" t="str">
        <f ca="1">IF(ISERROR($V62),"",OFFSET('Smelter Look-up'!$C$4,$V62-4,0)&amp;"")</f>
        <v>Minsur</v>
      </c>
      <c r="S62" s="215" t="str">
        <f t="shared" ca="1" si="6"/>
        <v>PE</v>
      </c>
      <c r="T62" s="215" t="str">
        <f ca="1">IF(B62="","",IF(ISERROR(MATCH($J62,SorP!$B$1:$B$6230,0)),"",INDIRECT("'SorP'!$A$"&amp;MATCH($J62,SorP!$B$1:$B$6230,0))))</f>
        <v>PE-ICA</v>
      </c>
      <c r="U62" s="231"/>
      <c r="V62" s="262">
        <f ca="1">IF(C62="",NA(),IF(OR(C62="Smelter not listed",C62="Smelter not yet identified"),MATCH($B62&amp;$D62,'Smelter Look-up'!$J:$J,0),MATCH($B62&amp;$C62,'Smelter Look-up'!$J:$J,0)))</f>
        <v>468</v>
      </c>
      <c r="W62" s="263"/>
      <c r="X62" s="263">
        <f t="shared" ca="1" si="7"/>
        <v>0</v>
      </c>
      <c r="Y62" s="263"/>
      <c r="Z62" s="263"/>
      <c r="AB62" s="265" t="str">
        <f t="shared" ca="1" si="8"/>
        <v>TinMinsur</v>
      </c>
    </row>
    <row r="63" spans="1:28" s="264" customFormat="1" ht="39.950000000000003" customHeight="1">
      <c r="A63" s="207" t="s">
        <v>780</v>
      </c>
      <c r="B63" s="208" t="str">
        <f ca="1">IF(LEN(A63)=0,"",INDEX('Smelter Look-up'!$A:$A,MATCH($A63,'Smelter Look-up'!$E:$E,0)))</f>
        <v>Tin</v>
      </c>
      <c r="C63" s="212" t="str">
        <f ca="1">IF(LEN(A63)=0,"",INDEX('Smelter Look-up'!$C:$C,MATCH($A63,'Smelter Look-up'!$E:$E,0)))</f>
        <v>Operaciones Metalurgicas S.A.</v>
      </c>
      <c r="D63" s="270"/>
      <c r="E63" s="208" t="str">
        <f ca="1">IF(ISERROR($V63),"",OFFSET('Smelter Look-up'!$D$4,$V63-4,0)&amp;"")</f>
        <v>BOLIVIA (PLURINATIONAL STATE OF)</v>
      </c>
      <c r="F63" s="208" t="str">
        <f ca="1">IF(ISERROR($V63),"",OFFSET('Smelter Look-up'!$E$4,$V63-4,0))</f>
        <v>CID001337</v>
      </c>
      <c r="G63" s="208" t="str">
        <f ca="1">IF(C63=$X$4,IF(ISERROR($V63),"Enter smelter details","RMI"),IF(ISERROR($V63),"",OFFSET('Smelter Look-up'!$F$4,$V63-4,0)))</f>
        <v>RMI</v>
      </c>
      <c r="H63" s="209">
        <f ca="1">IF(ISERROR($V63),"",OFFSET('Smelter Look-up'!$G$4,$V63-4,0))</f>
        <v>0</v>
      </c>
      <c r="I63" s="210" t="str">
        <f ca="1">IF(ISERROR($V63),"",OFFSET('Smelter Look-up'!$H$4,$V63-4,0))</f>
        <v>Oruro</v>
      </c>
      <c r="J63" s="210" t="str">
        <f ca="1">IF(ISERROR($V63),"",OFFSET('Smelter Look-up'!$I$4,$V63-4,0))</f>
        <v>Oruro</v>
      </c>
      <c r="K63" s="260"/>
      <c r="L63" s="260"/>
      <c r="M63" s="260" t="s">
        <v>15689</v>
      </c>
      <c r="N63" s="260" t="s">
        <v>15690</v>
      </c>
      <c r="O63" s="260" t="s">
        <v>15690</v>
      </c>
      <c r="P63" s="211" t="s">
        <v>489</v>
      </c>
      <c r="Q63" s="357" t="s">
        <v>15691</v>
      </c>
      <c r="R63" s="208" t="str">
        <f ca="1">IF(ISERROR($V63),"",OFFSET('Smelter Look-up'!$C$4,$V63-4,0)&amp;"")</f>
        <v>Operaciones Metalurgicas S.A.</v>
      </c>
      <c r="S63" s="215" t="str">
        <f t="shared" ca="1" si="6"/>
        <v>BO</v>
      </c>
      <c r="T63" s="215" t="str">
        <f ca="1">IF(B63="","",IF(ISERROR(MATCH($J63,SorP!$B$1:$B$6230,0)),"",INDIRECT("'SorP'!$A$"&amp;MATCH($J63,SorP!$B$1:$B$6230,0))))</f>
        <v>BO-O</v>
      </c>
      <c r="U63" s="231"/>
      <c r="V63" s="262">
        <f ca="1">IF(C63="",NA(),IF(OR(C63="Smelter not listed",C63="Smelter not yet identified"),MATCH($B63&amp;$D63,'Smelter Look-up'!$J:$J,0),MATCH($B63&amp;$C63,'Smelter Look-up'!$J:$J,0)))</f>
        <v>479</v>
      </c>
      <c r="W63" s="263"/>
      <c r="X63" s="263">
        <f t="shared" ca="1" si="7"/>
        <v>0</v>
      </c>
      <c r="Y63" s="263"/>
      <c r="Z63" s="263"/>
      <c r="AB63" s="265" t="str">
        <f t="shared" ca="1" si="8"/>
        <v>TinOperaciones Metalurgicas S.A.</v>
      </c>
    </row>
    <row r="64" spans="1:28" s="264" customFormat="1" ht="20.100000000000001" customHeight="1">
      <c r="A64" s="207" t="s">
        <v>804</v>
      </c>
      <c r="B64" s="208" t="str">
        <f ca="1">IF(LEN(A64)=0,"",INDEX('Smelter Look-up'!$A:$A,MATCH($A64,'Smelter Look-up'!$E:$E,0)))</f>
        <v>Tin</v>
      </c>
      <c r="C64" s="212" t="str">
        <f ca="1">IF(LEN(A64)=0,"",INDEX('Smelter Look-up'!$C:$C,MATCH($A64,'Smelter Look-up'!$E:$E,0)))</f>
        <v>PT Timah Tbk Kundur</v>
      </c>
      <c r="D64" s="270"/>
      <c r="E64" s="208" t="str">
        <f ca="1">IF(ISERROR($V64),"",OFFSET('Smelter Look-up'!$D$4,$V64-4,0)&amp;"")</f>
        <v>INDONESIA</v>
      </c>
      <c r="F64" s="208" t="str">
        <f ca="1">IF(ISERROR($V64),"",OFFSET('Smelter Look-up'!$E$4,$V64-4,0))</f>
        <v>CID001477</v>
      </c>
      <c r="G64" s="208" t="str">
        <f ca="1">IF(C64=$X$4,IF(ISERROR($V64),"Enter smelter details","RMI"),IF(ISERROR($V64),"",OFFSET('Smelter Look-up'!$F$4,$V64-4,0)))</f>
        <v>RMI</v>
      </c>
      <c r="H64" s="209">
        <f ca="1">IF(ISERROR($V64),"",OFFSET('Smelter Look-up'!$G$4,$V64-4,0))</f>
        <v>0</v>
      </c>
      <c r="I64" s="210" t="str">
        <f ca="1">IF(ISERROR($V64),"",OFFSET('Smelter Look-up'!$H$4,$V64-4,0))</f>
        <v>Kundur</v>
      </c>
      <c r="J64" s="210" t="str">
        <f ca="1">IF(ISERROR($V64),"",OFFSET('Smelter Look-up'!$I$4,$V64-4,0))</f>
        <v>Riau</v>
      </c>
      <c r="K64" s="260"/>
      <c r="L64" s="260"/>
      <c r="M64" s="260" t="s">
        <v>15689</v>
      </c>
      <c r="N64" s="260" t="s">
        <v>15690</v>
      </c>
      <c r="O64" s="260" t="s">
        <v>15690</v>
      </c>
      <c r="P64" s="211" t="s">
        <v>489</v>
      </c>
      <c r="Q64" s="357" t="s">
        <v>15691</v>
      </c>
      <c r="R64" s="208" t="str">
        <f ca="1">IF(ISERROR($V64),"",OFFSET('Smelter Look-up'!$C$4,$V64-4,0)&amp;"")</f>
        <v>PT Timah Tbk Kundur</v>
      </c>
      <c r="S64" s="215" t="str">
        <f t="shared" ca="1" si="6"/>
        <v>ID</v>
      </c>
      <c r="T64" s="215" t="str">
        <f ca="1">IF(B64="","",IF(ISERROR(MATCH($J64,SorP!$B$1:$B$6230,0)),"",INDIRECT("'SorP'!$A$"&amp;MATCH($J64,SorP!$B$1:$B$6230,0))))</f>
        <v>ID-RI</v>
      </c>
      <c r="U64" s="231"/>
      <c r="V64" s="262">
        <f ca="1">IF(C64="",NA(),IF(OR(C64="Smelter not listed",C64="Smelter not yet identified"),MATCH($B64&amp;$D64,'Smelter Look-up'!$J:$J,0),MATCH($B64&amp;$C64,'Smelter Look-up'!$J:$J,0)))</f>
        <v>508</v>
      </c>
      <c r="W64" s="263"/>
      <c r="X64" s="263">
        <f t="shared" ca="1" si="7"/>
        <v>0</v>
      </c>
      <c r="Y64" s="263"/>
      <c r="Z64" s="263"/>
      <c r="AB64" s="265" t="str">
        <f t="shared" ca="1" si="8"/>
        <v>TinPT Timah Tbk Kundur</v>
      </c>
    </row>
    <row r="65" spans="1:28" s="264" customFormat="1" ht="20.100000000000001" customHeight="1">
      <c r="A65" s="207" t="s">
        <v>650</v>
      </c>
      <c r="B65" s="208" t="str">
        <f ca="1">IF(LEN(A65)=0,"",INDEX('Smelter Look-up'!$A:$A,MATCH($A65,'Smelter Look-up'!$E:$E,0)))</f>
        <v>Gold</v>
      </c>
      <c r="C65" s="212" t="str">
        <f ca="1">IF(LEN(A65)=0,"",INDEX('Smelter Look-up'!$C:$C,MATCH($A65,'Smelter Look-up'!$E:$E,0)))</f>
        <v>Aida Chemical Industries Co., Ltd.</v>
      </c>
      <c r="D65" s="270"/>
      <c r="E65" s="208" t="str">
        <f ca="1">IF(ISERROR($V65),"",OFFSET('Smelter Look-up'!$D$4,$V65-4,0)&amp;"")</f>
        <v>JAPAN</v>
      </c>
      <c r="F65" s="208" t="str">
        <f ca="1">IF(ISERROR($V65),"",OFFSET('Smelter Look-up'!$E$4,$V65-4,0))</f>
        <v>CID000019</v>
      </c>
      <c r="G65" s="208" t="str">
        <f ca="1">IF(C65=$X$4,IF(ISERROR($V65),"Enter smelter details","RMI"),IF(ISERROR($V65),"",OFFSET('Smelter Look-up'!$F$4,$V65-4,0)))</f>
        <v>RMI</v>
      </c>
      <c r="H65" s="209">
        <f ca="1">IF(ISERROR($V65),"",OFFSET('Smelter Look-up'!$G$4,$V65-4,0))</f>
        <v>0</v>
      </c>
      <c r="I65" s="210" t="str">
        <f ca="1">IF(ISERROR($V65),"",OFFSET('Smelter Look-up'!$H$4,$V65-4,0))</f>
        <v>Fuchu</v>
      </c>
      <c r="J65" s="210" t="str">
        <f ca="1">IF(ISERROR($V65),"",OFFSET('Smelter Look-up'!$I$4,$V65-4,0))</f>
        <v>Tokyo</v>
      </c>
      <c r="K65" s="260"/>
      <c r="L65" s="260"/>
      <c r="M65" s="260"/>
      <c r="N65" s="260"/>
      <c r="O65" s="260" t="s">
        <v>15692</v>
      </c>
      <c r="P65" s="211" t="s">
        <v>488</v>
      </c>
      <c r="Q65" s="357" t="s">
        <v>15731</v>
      </c>
      <c r="R65" s="208" t="str">
        <f ca="1">IF(ISERROR($V65),"",OFFSET('Smelter Look-up'!$C$4,$V65-4,0)&amp;"")</f>
        <v>Aida Chemical Industries Co., Ltd.</v>
      </c>
      <c r="S65" s="215" t="str">
        <f t="shared" ca="1" si="6"/>
        <v>JP</v>
      </c>
      <c r="T65" s="215" t="str">
        <f ca="1">IF(B65="","",IF(ISERROR(MATCH($J65,SorP!$B$1:$B$6230,0)),"",INDIRECT("'SorP'!$A$"&amp;MATCH($J65,SorP!$B$1:$B$6230,0))))</f>
        <v>JP-13</v>
      </c>
      <c r="U65" s="231"/>
      <c r="V65" s="262">
        <f ca="1">IF(C65="",NA(),IF(OR(C65="Smelter not listed",C65="Smelter not yet identified"),MATCH($B65&amp;$D65,'Smelter Look-up'!$J:$J,0),MATCH($B65&amp;$C65,'Smelter Look-up'!$J:$J,0)))</f>
        <v>13</v>
      </c>
      <c r="W65" s="263"/>
      <c r="X65" s="263">
        <f t="shared" ca="1" si="7"/>
        <v>0</v>
      </c>
      <c r="Y65" s="263"/>
      <c r="Z65" s="263"/>
      <c r="AB65" s="265" t="str">
        <f t="shared" ca="1" si="8"/>
        <v>GoldAida Chemical Industries Co., Ltd.</v>
      </c>
    </row>
    <row r="66" spans="1:28" s="264" customFormat="1" ht="20.100000000000001" customHeight="1">
      <c r="A66" s="207" t="s">
        <v>654</v>
      </c>
      <c r="B66" s="208" t="str">
        <f ca="1">IF(LEN(A66)=0,"",INDEX('Smelter Look-up'!$A:$A,MATCH($A66,'Smelter Look-up'!$E:$E,0)))</f>
        <v>Gold</v>
      </c>
      <c r="C66" s="212" t="str">
        <f ca="1">IF(LEN(A66)=0,"",INDEX('Smelter Look-up'!$C:$C,MATCH($A66,'Smelter Look-up'!$E:$E,0)))</f>
        <v>Argor-Heraeus S.A.</v>
      </c>
      <c r="D66" s="270"/>
      <c r="E66" s="208" t="str">
        <f ca="1">IF(ISERROR($V66),"",OFFSET('Smelter Look-up'!$D$4,$V66-4,0)&amp;"")</f>
        <v>SWITZERLAND</v>
      </c>
      <c r="F66" s="208" t="str">
        <f ca="1">IF(ISERROR($V66),"",OFFSET('Smelter Look-up'!$E$4,$V66-4,0))</f>
        <v>CID000077</v>
      </c>
      <c r="G66" s="208" t="str">
        <f ca="1">IF(C66=$X$4,IF(ISERROR($V66),"Enter smelter details","RMI"),IF(ISERROR($V66),"",OFFSET('Smelter Look-up'!$F$4,$V66-4,0)))</f>
        <v>RMI</v>
      </c>
      <c r="H66" s="209">
        <f ca="1">IF(ISERROR($V66),"",OFFSET('Smelter Look-up'!$G$4,$V66-4,0))</f>
        <v>0</v>
      </c>
      <c r="I66" s="210" t="str">
        <f ca="1">IF(ISERROR($V66),"",OFFSET('Smelter Look-up'!$H$4,$V66-4,0))</f>
        <v>Mendrisio</v>
      </c>
      <c r="J66" s="210" t="str">
        <f ca="1">IF(ISERROR($V66),"",OFFSET('Smelter Look-up'!$I$4,$V66-4,0))</f>
        <v>Ticino</v>
      </c>
      <c r="K66" s="260"/>
      <c r="L66" s="260"/>
      <c r="M66" s="260"/>
      <c r="N66" s="260"/>
      <c r="O66" s="260"/>
      <c r="P66" s="211"/>
      <c r="Q66" s="261" t="s">
        <v>15731</v>
      </c>
      <c r="R66" s="208" t="str">
        <f ca="1">IF(ISERROR($V66),"",OFFSET('Smelter Look-up'!$C$4,$V66-4,0)&amp;"")</f>
        <v>Argor-Heraeus S.A.</v>
      </c>
      <c r="S66" s="215" t="str">
        <f t="shared" ref="S66" ca="1" si="9">IF(B66="","",IF(ISERROR(MATCH($E66,CL,0)),"Unknown",INDIRECT("'C'!$A$"&amp;MATCH($E66,CL,0)+1)))</f>
        <v>CH</v>
      </c>
      <c r="T66" s="215" t="str">
        <f ca="1">IF(B66="","",IF(ISERROR(MATCH($J66,SorP!$B$1:$B$6230,0)),"",INDIRECT("'SorP'!$A$"&amp;MATCH($J66,SorP!$B$1:$B$6230,0))))</f>
        <v>CH-TI</v>
      </c>
      <c r="U66" s="231"/>
      <c r="V66" s="262">
        <f ca="1">IF(C66="",NA(),IF(OR(C66="Smelter not listed",C66="Smelter not yet identified"),MATCH($B66&amp;$D66,'Smelter Look-up'!$J:$J,0),MATCH($B66&amp;$C66,'Smelter Look-up'!$J:$J,0)))</f>
        <v>28</v>
      </c>
      <c r="W66" s="263"/>
      <c r="X66" s="263">
        <f t="shared" ref="X66" ca="1" si="10">IF(AND(C66="Smelter not listed",OR(LEN(D66)=0,LEN(E66)=0)),1,0)</f>
        <v>0</v>
      </c>
      <c r="Y66" s="263"/>
      <c r="Z66" s="263"/>
      <c r="AB66" s="265" t="str">
        <f t="shared" ref="AB66" ca="1" si="11">B66&amp;C66</f>
        <v>GoldArgor-Heraeus S.A.</v>
      </c>
    </row>
    <row r="67" spans="1:28" s="264" customFormat="1" ht="30" customHeight="1">
      <c r="A67" s="207" t="s">
        <v>655</v>
      </c>
      <c r="B67" s="208" t="str">
        <f ca="1">IF(LEN(A67)=0,"",INDEX('Smelter Look-up'!$A:$A,MATCH($A67,'Smelter Look-up'!$E:$E,0)))</f>
        <v>Gold</v>
      </c>
      <c r="C67" s="212" t="str">
        <f ca="1">IF(LEN(A67)=0,"",INDEX('Smelter Look-up'!$C:$C,MATCH($A67,'Smelter Look-up'!$E:$E,0)))</f>
        <v>Asahi Pretec Corp.</v>
      </c>
      <c r="D67" s="270"/>
      <c r="E67" s="208" t="str">
        <f ca="1">IF(ISERROR($V67),"",OFFSET('Smelter Look-up'!$D$4,$V67-4,0)&amp;"")</f>
        <v>JAPAN</v>
      </c>
      <c r="F67" s="208" t="str">
        <f ca="1">IF(ISERROR($V67),"",OFFSET('Smelter Look-up'!$E$4,$V67-4,0))</f>
        <v>CID000082</v>
      </c>
      <c r="G67" s="208" t="str">
        <f ca="1">IF(C67=$X$4,IF(ISERROR($V67),"Enter smelter details","RMI"),IF(ISERROR($V67),"",OFFSET('Smelter Look-up'!$F$4,$V67-4,0)))</f>
        <v>RMI</v>
      </c>
      <c r="H67" s="209">
        <f ca="1">IF(ISERROR($V67),"",OFFSET('Smelter Look-up'!$G$4,$V67-4,0))</f>
        <v>0</v>
      </c>
      <c r="I67" s="210" t="str">
        <f ca="1">IF(ISERROR($V67),"",OFFSET('Smelter Look-up'!$H$4,$V67-4,0))</f>
        <v>Kobe</v>
      </c>
      <c r="J67" s="210" t="str">
        <f ca="1">IF(ISERROR($V67),"",OFFSET('Smelter Look-up'!$I$4,$V67-4,0))</f>
        <v>Hyogo</v>
      </c>
      <c r="K67" s="260"/>
      <c r="L67" s="260"/>
      <c r="M67" s="260"/>
      <c r="N67" s="260"/>
      <c r="O67" s="260" t="s">
        <v>15692</v>
      </c>
      <c r="P67" s="211" t="s">
        <v>488</v>
      </c>
      <c r="Q67" s="261" t="s">
        <v>15731</v>
      </c>
      <c r="R67" s="208" t="str">
        <f ca="1">IF(ISERROR($V67),"",OFFSET('Smelter Look-up'!$C$4,$V67-4,0)&amp;"")</f>
        <v>Asahi Pretec Corp.</v>
      </c>
      <c r="S67" s="215" t="str">
        <f t="shared" ref="S67:S98" ca="1" si="12">IF(B67="","",IF(ISERROR(MATCH($E67,CL,0)),"Unknown",INDIRECT("'C'!$A$"&amp;MATCH($E67,CL,0)+1)))</f>
        <v>JP</v>
      </c>
      <c r="T67" s="215" t="str">
        <f ca="1">IF(B67="","",IF(ISERROR(MATCH($J67,SorP!$B$1:$B$6230,0)),"",INDIRECT("'SorP'!$A$"&amp;MATCH($J67,SorP!$B$1:$B$6230,0))))</f>
        <v>JP-28</v>
      </c>
      <c r="U67" s="231"/>
      <c r="V67" s="262">
        <f ca="1">IF(C67="",NA(),IF(OR(C67="Smelter not listed",C67="Smelter not yet identified"),MATCH($B67&amp;$D67,'Smelter Look-up'!$J:$J,0),MATCH($B67&amp;$C67,'Smelter Look-up'!$J:$J,0)))</f>
        <v>29</v>
      </c>
      <c r="W67" s="263"/>
      <c r="X67" s="263">
        <f t="shared" ref="X67:X98" ca="1" si="13">IF(AND(C67="Smelter not listed",OR(LEN(D67)=0,LEN(E67)=0)),1,0)</f>
        <v>0</v>
      </c>
      <c r="Y67" s="263"/>
      <c r="Z67" s="263"/>
      <c r="AB67" s="265" t="str">
        <f t="shared" ref="AB67:AB98" ca="1" si="14">B67&amp;C67</f>
        <v>GoldAsahi Pretec Corp.</v>
      </c>
    </row>
    <row r="68" spans="1:28" s="264" customFormat="1" ht="45" customHeight="1">
      <c r="A68" s="207" t="s">
        <v>679</v>
      </c>
      <c r="B68" s="208" t="str">
        <f ca="1">IF(LEN(A68)=0,"",INDEX('Smelter Look-up'!$A:$A,MATCH($A68,'Smelter Look-up'!$E:$E,0)))</f>
        <v>Gold</v>
      </c>
      <c r="C68" s="212" t="str">
        <f ca="1">IF(LEN(A68)=0,"",INDEX('Smelter Look-up'!$C:$C,MATCH($A68,'Smelter Look-up'!$E:$E,0)))</f>
        <v>Heraeus Metals Hong Kong Ltd.</v>
      </c>
      <c r="D68" s="270"/>
      <c r="E68" s="208" t="str">
        <f ca="1">IF(ISERROR($V68),"",OFFSET('Smelter Look-up'!$D$4,$V68-4,0)&amp;"")</f>
        <v>CHINA</v>
      </c>
      <c r="F68" s="208" t="str">
        <f ca="1">IF(ISERROR($V68),"",OFFSET('Smelter Look-up'!$E$4,$V68-4,0))</f>
        <v>CID000707</v>
      </c>
      <c r="G68" s="208" t="str">
        <f ca="1">IF(C68=$X$4,IF(ISERROR($V68),"Enter smelter details","RMI"),IF(ISERROR($V68),"",OFFSET('Smelter Look-up'!$F$4,$V68-4,0)))</f>
        <v>RMI</v>
      </c>
      <c r="H68" s="209">
        <f ca="1">IF(ISERROR($V68),"",OFFSET('Smelter Look-up'!$G$4,$V68-4,0))</f>
        <v>0</v>
      </c>
      <c r="I68" s="210" t="str">
        <f ca="1">IF(ISERROR($V68),"",OFFSET('Smelter Look-up'!$H$4,$V68-4,0))</f>
        <v>Fanling</v>
      </c>
      <c r="J68" s="210" t="str">
        <f ca="1">IF(ISERROR($V68),"",OFFSET('Smelter Look-up'!$I$4,$V68-4,0))</f>
        <v>Hong Kong SAR</v>
      </c>
      <c r="K68" s="260"/>
      <c r="L68" s="260"/>
      <c r="M68" s="260" t="s">
        <v>15693</v>
      </c>
      <c r="N68" s="260" t="s">
        <v>15694</v>
      </c>
      <c r="O68" s="260" t="s">
        <v>15695</v>
      </c>
      <c r="P68" s="211" t="s">
        <v>489</v>
      </c>
      <c r="Q68" s="261" t="s">
        <v>15731</v>
      </c>
      <c r="R68" s="208" t="str">
        <f ca="1">IF(ISERROR($V68),"",OFFSET('Smelter Look-up'!$C$4,$V68-4,0)&amp;"")</f>
        <v>Heraeus Metals Hong Kong Ltd.</v>
      </c>
      <c r="S68" s="215" t="str">
        <f t="shared" ca="1" si="12"/>
        <v>CN</v>
      </c>
      <c r="T68" s="215" t="str">
        <f ca="1">IF(B68="","",IF(ISERROR(MATCH($J68,SorP!$B$1:$B$6230,0)),"",INDIRECT("'SorP'!$A$"&amp;MATCH($J68,SorP!$B$1:$B$6230,0))))</f>
        <v/>
      </c>
      <c r="U68" s="231"/>
      <c r="V68" s="262">
        <f ca="1">IF(C68="",NA(),IF(OR(C68="Smelter not listed",C68="Smelter not yet identified"),MATCH($B68&amp;$D68,'Smelter Look-up'!$J:$J,0),MATCH($B68&amp;$C68,'Smelter Look-up'!$J:$J,0)))</f>
        <v>108</v>
      </c>
      <c r="W68" s="263"/>
      <c r="X68" s="263">
        <f t="shared" ca="1" si="13"/>
        <v>0</v>
      </c>
      <c r="Y68" s="263"/>
      <c r="Z68" s="263"/>
      <c r="AB68" s="265" t="str">
        <f t="shared" ca="1" si="14"/>
        <v>GoldHeraeus Metals Hong Kong Ltd.</v>
      </c>
    </row>
    <row r="69" spans="1:28" s="264" customFormat="1" ht="30" customHeight="1">
      <c r="A69" s="207" t="s">
        <v>684</v>
      </c>
      <c r="B69" s="208" t="str">
        <f ca="1">IF(LEN(A69)=0,"",INDEX('Smelter Look-up'!$A:$A,MATCH($A69,'Smelter Look-up'!$E:$E,0)))</f>
        <v>Gold</v>
      </c>
      <c r="C69" s="212" t="str">
        <f ca="1">IF(LEN(A69)=0,"",INDEX('Smelter Look-up'!$C:$C,MATCH($A69,'Smelter Look-up'!$E:$E,0)))</f>
        <v>Ishifuku Metal Industry Co., Ltd.</v>
      </c>
      <c r="D69" s="270"/>
      <c r="E69" s="208" t="str">
        <f ca="1">IF(ISERROR($V69),"",OFFSET('Smelter Look-up'!$D$4,$V69-4,0)&amp;"")</f>
        <v>JAPAN</v>
      </c>
      <c r="F69" s="208" t="str">
        <f ca="1">IF(ISERROR($V69),"",OFFSET('Smelter Look-up'!$E$4,$V69-4,0))</f>
        <v>CID000807</v>
      </c>
      <c r="G69" s="208" t="str">
        <f ca="1">IF(C69=$X$4,IF(ISERROR($V69),"Enter smelter details","RMI"),IF(ISERROR($V69),"",OFFSET('Smelter Look-up'!$F$4,$V69-4,0)))</f>
        <v>RMI</v>
      </c>
      <c r="H69" s="209">
        <f ca="1">IF(ISERROR($V69),"",OFFSET('Smelter Look-up'!$G$4,$V69-4,0))</f>
        <v>0</v>
      </c>
      <c r="I69" s="210" t="str">
        <f ca="1">IF(ISERROR($V69),"",OFFSET('Smelter Look-up'!$H$4,$V69-4,0))</f>
        <v>Soka</v>
      </c>
      <c r="J69" s="210" t="str">
        <f ca="1">IF(ISERROR($V69),"",OFFSET('Smelter Look-up'!$I$4,$V69-4,0))</f>
        <v>Saitama</v>
      </c>
      <c r="K69" s="260"/>
      <c r="L69" s="260"/>
      <c r="M69" s="260"/>
      <c r="N69" s="260"/>
      <c r="O69" s="260" t="s">
        <v>15692</v>
      </c>
      <c r="P69" s="211" t="s">
        <v>488</v>
      </c>
      <c r="Q69" s="261" t="s">
        <v>15731</v>
      </c>
      <c r="R69" s="208" t="str">
        <f ca="1">IF(ISERROR($V69),"",OFFSET('Smelter Look-up'!$C$4,$V69-4,0)&amp;"")</f>
        <v>Ishifuku Metal Industry Co., Ltd.</v>
      </c>
      <c r="S69" s="215" t="str">
        <f t="shared" ca="1" si="12"/>
        <v>JP</v>
      </c>
      <c r="T69" s="215" t="str">
        <f ca="1">IF(B69="","",IF(ISERROR(MATCH($J69,SorP!$B$1:$B$6230,0)),"",INDIRECT("'SorP'!$A$"&amp;MATCH($J69,SorP!$B$1:$B$6230,0))))</f>
        <v>JP-11</v>
      </c>
      <c r="U69" s="231"/>
      <c r="V69" s="262">
        <f ca="1">IF(C69="",NA(),IF(OR(C69="Smelter not listed",C69="Smelter not yet identified"),MATCH($B69&amp;$D69,'Smelter Look-up'!$J:$J,0),MATCH($B69&amp;$C69,'Smelter Look-up'!$J:$J,0)))</f>
        <v>119</v>
      </c>
      <c r="W69" s="263"/>
      <c r="X69" s="263">
        <f t="shared" ca="1" si="13"/>
        <v>0</v>
      </c>
      <c r="Y69" s="263"/>
      <c r="Z69" s="263"/>
      <c r="AB69" s="265" t="str">
        <f t="shared" ca="1" si="14"/>
        <v>GoldIshifuku Metal Industry Co., Ltd.</v>
      </c>
    </row>
    <row r="70" spans="1:28" s="264" customFormat="1" ht="45" customHeight="1">
      <c r="A70" s="207" t="s">
        <v>692</v>
      </c>
      <c r="B70" s="208" t="str">
        <f ca="1">IF(LEN(A70)=0,"",INDEX('Smelter Look-up'!$A:$A,MATCH($A70,'Smelter Look-up'!$E:$E,0)))</f>
        <v>Gold</v>
      </c>
      <c r="C70" s="212" t="str">
        <f ca="1">IF(LEN(A70)=0,"",INDEX('Smelter Look-up'!$C:$C,MATCH($A70,'Smelter Look-up'!$E:$E,0)))</f>
        <v>JX Nippon Mining &amp; Metals Co., Ltd.</v>
      </c>
      <c r="D70" s="270"/>
      <c r="E70" s="208" t="str">
        <f ca="1">IF(ISERROR($V70),"",OFFSET('Smelter Look-up'!$D$4,$V70-4,0)&amp;"")</f>
        <v>JAPAN</v>
      </c>
      <c r="F70" s="208" t="str">
        <f ca="1">IF(ISERROR($V70),"",OFFSET('Smelter Look-up'!$E$4,$V70-4,0))</f>
        <v>CID000937</v>
      </c>
      <c r="G70" s="208" t="str">
        <f ca="1">IF(C70=$X$4,IF(ISERROR($V70),"Enter smelter details","RMI"),IF(ISERROR($V70),"",OFFSET('Smelter Look-up'!$F$4,$V70-4,0)))</f>
        <v>RMI</v>
      </c>
      <c r="H70" s="209">
        <f ca="1">IF(ISERROR($V70),"",OFFSET('Smelter Look-up'!$G$4,$V70-4,0))</f>
        <v>0</v>
      </c>
      <c r="I70" s="210" t="str">
        <f ca="1">IF(ISERROR($V70),"",OFFSET('Smelter Look-up'!$H$4,$V70-4,0))</f>
        <v>Ōita</v>
      </c>
      <c r="J70" s="210" t="str">
        <f ca="1">IF(ISERROR($V70),"",OFFSET('Smelter Look-up'!$I$4,$V70-4,0))</f>
        <v>Ôita</v>
      </c>
      <c r="K70" s="260"/>
      <c r="L70" s="260"/>
      <c r="M70" s="260"/>
      <c r="N70" s="260" t="s">
        <v>15696</v>
      </c>
      <c r="O70" s="260" t="s">
        <v>15697</v>
      </c>
      <c r="P70" s="211" t="s">
        <v>489</v>
      </c>
      <c r="Q70" s="261" t="s">
        <v>15731</v>
      </c>
      <c r="R70" s="208" t="str">
        <f ca="1">IF(ISERROR($V70),"",OFFSET('Smelter Look-up'!$C$4,$V70-4,0)&amp;"")</f>
        <v>JX Nippon Mining &amp; Metals Co., Ltd.</v>
      </c>
      <c r="S70" s="215" t="str">
        <f t="shared" ca="1" si="12"/>
        <v>JP</v>
      </c>
      <c r="T70" s="215" t="str">
        <f ca="1">IF(B70="","",IF(ISERROR(MATCH($J70,SorP!$B$1:$B$6230,0)),"",INDIRECT("'SorP'!$A$"&amp;MATCH($J70,SorP!$B$1:$B$6230,0))))</f>
        <v>JP-44</v>
      </c>
      <c r="U70" s="231"/>
      <c r="V70" s="262">
        <f ca="1">IF(C70="",NA(),IF(OR(C70="Smelter not listed",C70="Smelter not yet identified"),MATCH($B70&amp;$D70,'Smelter Look-up'!$J:$J,0),MATCH($B70&amp;$C70,'Smelter Look-up'!$J:$J,0)))</f>
        <v>133</v>
      </c>
      <c r="W70" s="263"/>
      <c r="X70" s="263">
        <f t="shared" ca="1" si="13"/>
        <v>0</v>
      </c>
      <c r="Y70" s="263"/>
      <c r="Z70" s="263"/>
      <c r="AB70" s="265" t="str">
        <f t="shared" ca="1" si="14"/>
        <v>GoldJX Nippon Mining &amp; Metals Co., Ltd.</v>
      </c>
    </row>
    <row r="71" spans="1:28" s="264" customFormat="1" ht="30" customHeight="1">
      <c r="A71" s="207" t="s">
        <v>696</v>
      </c>
      <c r="B71" s="208" t="str">
        <f ca="1">IF(LEN(A71)=0,"",INDEX('Smelter Look-up'!$A:$A,MATCH($A71,'Smelter Look-up'!$E:$E,0)))</f>
        <v>Gold</v>
      </c>
      <c r="C71" s="212" t="str">
        <f ca="1">IF(LEN(A71)=0,"",INDEX('Smelter Look-up'!$C:$C,MATCH($A71,'Smelter Look-up'!$E:$E,0)))</f>
        <v>Kojima Chemicals Co., Ltd.</v>
      </c>
      <c r="D71" s="270"/>
      <c r="E71" s="208" t="str">
        <f ca="1">IF(ISERROR($V71),"",OFFSET('Smelter Look-up'!$D$4,$V71-4,0)&amp;"")</f>
        <v>JAPAN</v>
      </c>
      <c r="F71" s="208" t="str">
        <f ca="1">IF(ISERROR($V71),"",OFFSET('Smelter Look-up'!$E$4,$V71-4,0))</f>
        <v>CID000981</v>
      </c>
      <c r="G71" s="208" t="str">
        <f ca="1">IF(C71=$X$4,IF(ISERROR($V71),"Enter smelter details","RMI"),IF(ISERROR($V71),"",OFFSET('Smelter Look-up'!$F$4,$V71-4,0)))</f>
        <v>RMI</v>
      </c>
      <c r="H71" s="209">
        <f ca="1">IF(ISERROR($V71),"",OFFSET('Smelter Look-up'!$G$4,$V71-4,0))</f>
        <v>0</v>
      </c>
      <c r="I71" s="210" t="str">
        <f ca="1">IF(ISERROR($V71),"",OFFSET('Smelter Look-up'!$H$4,$V71-4,0))</f>
        <v>Sayama</v>
      </c>
      <c r="J71" s="210" t="str">
        <f ca="1">IF(ISERROR($V71),"",OFFSET('Smelter Look-up'!$I$4,$V71-4,0))</f>
        <v>Saitama</v>
      </c>
      <c r="K71" s="260"/>
      <c r="L71" s="260"/>
      <c r="M71" s="260"/>
      <c r="N71" s="260"/>
      <c r="O71" s="260" t="s">
        <v>15692</v>
      </c>
      <c r="P71" s="211" t="s">
        <v>488</v>
      </c>
      <c r="Q71" s="261" t="s">
        <v>15731</v>
      </c>
      <c r="R71" s="208" t="str">
        <f ca="1">IF(ISERROR($V71),"",OFFSET('Smelter Look-up'!$C$4,$V71-4,0)&amp;"")</f>
        <v>Kojima Chemicals Co., Ltd.</v>
      </c>
      <c r="S71" s="215" t="str">
        <f t="shared" ca="1" si="12"/>
        <v>JP</v>
      </c>
      <c r="T71" s="215" t="str">
        <f ca="1">IF(B71="","",IF(ISERROR(MATCH($J71,SorP!$B$1:$B$6230,0)),"",INDIRECT("'SorP'!$A$"&amp;MATCH($J71,SorP!$B$1:$B$6230,0))))</f>
        <v>JP-11</v>
      </c>
      <c r="U71" s="231"/>
      <c r="V71" s="262">
        <f ca="1">IF(C71="",NA(),IF(OR(C71="Smelter not listed",C71="Smelter not yet identified"),MATCH($B71&amp;$D71,'Smelter Look-up'!$J:$J,0),MATCH($B71&amp;$C71,'Smelter Look-up'!$J:$J,0)))</f>
        <v>142</v>
      </c>
      <c r="W71" s="263"/>
      <c r="X71" s="263">
        <f t="shared" ca="1" si="13"/>
        <v>0</v>
      </c>
      <c r="Y71" s="263"/>
      <c r="Z71" s="263"/>
      <c r="AB71" s="265" t="str">
        <f t="shared" ca="1" si="14"/>
        <v>GoldKojima Chemicals Co., Ltd.</v>
      </c>
    </row>
    <row r="72" spans="1:28" s="264" customFormat="1" ht="20.100000000000001" customHeight="1">
      <c r="A72" s="207" t="s">
        <v>700</v>
      </c>
      <c r="B72" s="208" t="str">
        <f ca="1">IF(LEN(A72)=0,"",INDEX('Smelter Look-up'!$A:$A,MATCH($A72,'Smelter Look-up'!$E:$E,0)))</f>
        <v>Gold</v>
      </c>
      <c r="C72" s="212" t="str">
        <f ca="1">IF(LEN(A72)=0,"",INDEX('Smelter Look-up'!$C:$C,MATCH($A72,'Smelter Look-up'!$E:$E,0)))</f>
        <v>LS-NIKKO Copper Inc.</v>
      </c>
      <c r="D72" s="270"/>
      <c r="E72" s="208" t="str">
        <f ca="1">IF(ISERROR($V72),"",OFFSET('Smelter Look-up'!$D$4,$V72-4,0)&amp;"")</f>
        <v>KOREA, REPUBLIC OF</v>
      </c>
      <c r="F72" s="208" t="str">
        <f ca="1">IF(ISERROR($V72),"",OFFSET('Smelter Look-up'!$E$4,$V72-4,0))</f>
        <v>CID001078</v>
      </c>
      <c r="G72" s="208" t="str">
        <f ca="1">IF(C72=$X$4,IF(ISERROR($V72),"Enter smelter details","RMI"),IF(ISERROR($V72),"",OFFSET('Smelter Look-up'!$F$4,$V72-4,0)))</f>
        <v>RMI</v>
      </c>
      <c r="H72" s="209">
        <f ca="1">IF(ISERROR($V72),"",OFFSET('Smelter Look-up'!$G$4,$V72-4,0))</f>
        <v>0</v>
      </c>
      <c r="I72" s="210" t="str">
        <f ca="1">IF(ISERROR($V72),"",OFFSET('Smelter Look-up'!$H$4,$V72-4,0))</f>
        <v>Onsan-eup</v>
      </c>
      <c r="J72" s="210" t="str">
        <f ca="1">IF(ISERROR($V72),"",OFFSET('Smelter Look-up'!$I$4,$V72-4,0))</f>
        <v>Ulsan-gwangyeoksi</v>
      </c>
      <c r="K72" s="260"/>
      <c r="L72" s="260"/>
      <c r="M72" s="260" t="s">
        <v>15698</v>
      </c>
      <c r="N72" s="260" t="s">
        <v>15699</v>
      </c>
      <c r="O72" s="260" t="s">
        <v>15700</v>
      </c>
      <c r="P72" s="211" t="s">
        <v>489</v>
      </c>
      <c r="Q72" s="261" t="s">
        <v>15731</v>
      </c>
      <c r="R72" s="208" t="str">
        <f ca="1">IF(ISERROR($V72),"",OFFSET('Smelter Look-up'!$C$4,$V72-4,0)&amp;"")</f>
        <v>LS-NIKKO Copper Inc.</v>
      </c>
      <c r="S72" s="215" t="str">
        <f t="shared" ca="1" si="12"/>
        <v>KR</v>
      </c>
      <c r="T72" s="215" t="str">
        <f ca="1">IF(B72="","",IF(ISERROR(MATCH($J72,SorP!$B$1:$B$6230,0)),"",INDIRECT("'SorP'!$A$"&amp;MATCH($J72,SorP!$B$1:$B$6230,0))))</f>
        <v>KR-31</v>
      </c>
      <c r="U72" s="231"/>
      <c r="V72" s="262">
        <f ca="1">IF(C72="",NA(),IF(OR(C72="Smelter not listed",C72="Smelter not yet identified"),MATCH($B72&amp;$D72,'Smelter Look-up'!$J:$J,0),MATCH($B72&amp;$C72,'Smelter Look-up'!$J:$J,0)))</f>
        <v>158</v>
      </c>
      <c r="W72" s="263"/>
      <c r="X72" s="263">
        <f t="shared" ca="1" si="13"/>
        <v>0</v>
      </c>
      <c r="Y72" s="263"/>
      <c r="Z72" s="263"/>
      <c r="AB72" s="265" t="str">
        <f t="shared" ca="1" si="14"/>
        <v>GoldLS-NIKKO Copper Inc.</v>
      </c>
    </row>
    <row r="73" spans="1:28" s="264" customFormat="1" ht="30" customHeight="1">
      <c r="A73" s="207" t="s">
        <v>704</v>
      </c>
      <c r="B73" s="208" t="str">
        <f ca="1">IF(LEN(A73)=0,"",INDEX('Smelter Look-up'!$A:$A,MATCH($A73,'Smelter Look-up'!$E:$E,0)))</f>
        <v>Gold</v>
      </c>
      <c r="C73" s="212" t="str">
        <f ca="1">IF(LEN(A73)=0,"",INDEX('Smelter Look-up'!$C:$C,MATCH($A73,'Smelter Look-up'!$E:$E,0)))</f>
        <v>Matsuda Sangyo Co., Ltd.</v>
      </c>
      <c r="D73" s="270"/>
      <c r="E73" s="208" t="str">
        <f ca="1">IF(ISERROR($V73),"",OFFSET('Smelter Look-up'!$D$4,$V73-4,0)&amp;"")</f>
        <v>JAPAN</v>
      </c>
      <c r="F73" s="208" t="str">
        <f ca="1">IF(ISERROR($V73),"",OFFSET('Smelter Look-up'!$E$4,$V73-4,0))</f>
        <v>CID001119</v>
      </c>
      <c r="G73" s="208" t="str">
        <f ca="1">IF(C73=$X$4,IF(ISERROR($V73),"Enter smelter details","RMI"),IF(ISERROR($V73),"",OFFSET('Smelter Look-up'!$F$4,$V73-4,0)))</f>
        <v>RMI</v>
      </c>
      <c r="H73" s="209">
        <f ca="1">IF(ISERROR($V73),"",OFFSET('Smelter Look-up'!$G$4,$V73-4,0))</f>
        <v>0</v>
      </c>
      <c r="I73" s="210" t="str">
        <f ca="1">IF(ISERROR($V73),"",OFFSET('Smelter Look-up'!$H$4,$V73-4,0))</f>
        <v>Iruma</v>
      </c>
      <c r="J73" s="210" t="str">
        <f ca="1">IF(ISERROR($V73),"",OFFSET('Smelter Look-up'!$I$4,$V73-4,0))</f>
        <v>Saitama</v>
      </c>
      <c r="K73" s="260"/>
      <c r="L73" s="260"/>
      <c r="M73" s="260"/>
      <c r="N73" s="260"/>
      <c r="O73" s="260" t="s">
        <v>15692</v>
      </c>
      <c r="P73" s="211" t="s">
        <v>488</v>
      </c>
      <c r="Q73" s="261" t="s">
        <v>15731</v>
      </c>
      <c r="R73" s="208" t="str">
        <f ca="1">IF(ISERROR($V73),"",OFFSET('Smelter Look-up'!$C$4,$V73-4,0)&amp;"")</f>
        <v>Matsuda Sangyo Co., Ltd.</v>
      </c>
      <c r="S73" s="215" t="str">
        <f t="shared" ca="1" si="12"/>
        <v>JP</v>
      </c>
      <c r="T73" s="215" t="str">
        <f ca="1">IF(B73="","",IF(ISERROR(MATCH($J73,SorP!$B$1:$B$6230,0)),"",INDIRECT("'SorP'!$A$"&amp;MATCH($J73,SorP!$B$1:$B$6230,0))))</f>
        <v>JP-11</v>
      </c>
      <c r="U73" s="231"/>
      <c r="V73" s="262">
        <f ca="1">IF(C73="",NA(),IF(OR(C73="Smelter not listed",C73="Smelter not yet identified"),MATCH($B73&amp;$D73,'Smelter Look-up'!$J:$J,0),MATCH($B73&amp;$C73,'Smelter Look-up'!$J:$J,0)))</f>
        <v>165</v>
      </c>
      <c r="W73" s="263"/>
      <c r="X73" s="263">
        <f t="shared" ca="1" si="13"/>
        <v>0</v>
      </c>
      <c r="Y73" s="263"/>
      <c r="Z73" s="263"/>
      <c r="AB73" s="265" t="str">
        <f t="shared" ca="1" si="14"/>
        <v>GoldMatsuda Sangyo Co., Ltd.</v>
      </c>
    </row>
    <row r="74" spans="1:28" s="264" customFormat="1" ht="30" customHeight="1">
      <c r="A74" s="207" t="s">
        <v>707</v>
      </c>
      <c r="B74" s="208" t="str">
        <f ca="1">IF(LEN(A74)=0,"",INDEX('Smelter Look-up'!$A:$A,MATCH($A74,'Smelter Look-up'!$E:$E,0)))</f>
        <v>Gold</v>
      </c>
      <c r="C74" s="212" t="str">
        <f ca="1">IF(LEN(A74)=0,"",INDEX('Smelter Look-up'!$C:$C,MATCH($A74,'Smelter Look-up'!$E:$E,0)))</f>
        <v>Metalor Technologies S.A.</v>
      </c>
      <c r="D74" s="270"/>
      <c r="E74" s="208" t="str">
        <f ca="1">IF(ISERROR($V74),"",OFFSET('Smelter Look-up'!$D$4,$V74-4,0)&amp;"")</f>
        <v>SWITZERLAND</v>
      </c>
      <c r="F74" s="208" t="str">
        <f ca="1">IF(ISERROR($V74),"",OFFSET('Smelter Look-up'!$E$4,$V74-4,0))</f>
        <v>CID001153</v>
      </c>
      <c r="G74" s="208" t="str">
        <f ca="1">IF(C74=$X$4,IF(ISERROR($V74),"Enter smelter details","RMI"),IF(ISERROR($V74),"",OFFSET('Smelter Look-up'!$F$4,$V74-4,0)))</f>
        <v>RMI</v>
      </c>
      <c r="H74" s="209">
        <f ca="1">IF(ISERROR($V74),"",OFFSET('Smelter Look-up'!$G$4,$V74-4,0))</f>
        <v>0</v>
      </c>
      <c r="I74" s="210" t="str">
        <f ca="1">IF(ISERROR($V74),"",OFFSET('Smelter Look-up'!$H$4,$V74-4,0))</f>
        <v>Marin</v>
      </c>
      <c r="J74" s="210" t="str">
        <f ca="1">IF(ISERROR($V74),"",OFFSET('Smelter Look-up'!$I$4,$V74-4,0))</f>
        <v>Neuchâtel</v>
      </c>
      <c r="K74" s="260"/>
      <c r="L74" s="260"/>
      <c r="M74" s="260"/>
      <c r="N74" s="260" t="s">
        <v>15701</v>
      </c>
      <c r="O74" s="260" t="s">
        <v>15701</v>
      </c>
      <c r="P74" s="211" t="s">
        <v>489</v>
      </c>
      <c r="Q74" s="261" t="s">
        <v>15731</v>
      </c>
      <c r="R74" s="208" t="str">
        <f ca="1">IF(ISERROR($V74),"",OFFSET('Smelter Look-up'!$C$4,$V74-4,0)&amp;"")</f>
        <v>Metalor Technologies S.A.</v>
      </c>
      <c r="S74" s="215" t="str">
        <f t="shared" ca="1" si="12"/>
        <v>CH</v>
      </c>
      <c r="T74" s="215" t="str">
        <f ca="1">IF(B74="","",IF(ISERROR(MATCH($J74,SorP!$B$1:$B$6230,0)),"",INDIRECT("'SorP'!$A$"&amp;MATCH($J74,SorP!$B$1:$B$6230,0))))</f>
        <v>CH-NE</v>
      </c>
      <c r="U74" s="231"/>
      <c r="V74" s="262">
        <f ca="1">IF(C74="",NA(),IF(OR(C74="Smelter not listed",C74="Smelter not yet identified"),MATCH($B74&amp;$D74,'Smelter Look-up'!$J:$J,0),MATCH($B74&amp;$C74,'Smelter Look-up'!$J:$J,0)))</f>
        <v>176</v>
      </c>
      <c r="W74" s="263"/>
      <c r="X74" s="263">
        <f t="shared" ca="1" si="13"/>
        <v>0</v>
      </c>
      <c r="Y74" s="263"/>
      <c r="Z74" s="263"/>
      <c r="AB74" s="265" t="str">
        <f t="shared" ca="1" si="14"/>
        <v>GoldMetalor Technologies S.A.</v>
      </c>
    </row>
    <row r="75" spans="1:28" s="264" customFormat="1" ht="20.100000000000001" customHeight="1">
      <c r="A75" s="207" t="s">
        <v>705</v>
      </c>
      <c r="B75" s="208" t="str">
        <f ca="1">IF(LEN(A75)=0,"",INDEX('Smelter Look-up'!$A:$A,MATCH($A75,'Smelter Look-up'!$E:$E,0)))</f>
        <v>Gold</v>
      </c>
      <c r="C75" s="212" t="str">
        <f ca="1">IF(LEN(A75)=0,"",INDEX('Smelter Look-up'!$C:$C,MATCH($A75,'Smelter Look-up'!$E:$E,0)))</f>
        <v>Metalor Technologies (Hong Kong) Ltd.</v>
      </c>
      <c r="D75" s="270"/>
      <c r="E75" s="208" t="str">
        <f ca="1">IF(ISERROR($V75),"",OFFSET('Smelter Look-up'!$D$4,$V75-4,0)&amp;"")</f>
        <v>CHINA</v>
      </c>
      <c r="F75" s="208" t="str">
        <f ca="1">IF(ISERROR($V75),"",OFFSET('Smelter Look-up'!$E$4,$V75-4,0))</f>
        <v>CID001149</v>
      </c>
      <c r="G75" s="208" t="str">
        <f ca="1">IF(C75=$X$4,IF(ISERROR($V75),"Enter smelter details","RMI"),IF(ISERROR($V75),"",OFFSET('Smelter Look-up'!$F$4,$V75-4,0)))</f>
        <v>RMI</v>
      </c>
      <c r="H75" s="209">
        <f ca="1">IF(ISERROR($V75),"",OFFSET('Smelter Look-up'!$G$4,$V75-4,0))</f>
        <v>0</v>
      </c>
      <c r="I75" s="210" t="str">
        <f ca="1">IF(ISERROR($V75),"",OFFSET('Smelter Look-up'!$H$4,$V75-4,0))</f>
        <v>Kwai Chung</v>
      </c>
      <c r="J75" s="210" t="str">
        <f ca="1">IF(ISERROR($V75),"",OFFSET('Smelter Look-up'!$I$4,$V75-4,0))</f>
        <v>Hong Kong SAR</v>
      </c>
      <c r="K75" s="260"/>
      <c r="L75" s="260"/>
      <c r="M75" s="260"/>
      <c r="N75" s="260" t="s">
        <v>15701</v>
      </c>
      <c r="O75" s="260" t="s">
        <v>15701</v>
      </c>
      <c r="P75" s="211" t="s">
        <v>489</v>
      </c>
      <c r="Q75" s="261" t="s">
        <v>15731</v>
      </c>
      <c r="R75" s="208" t="str">
        <f ca="1">IF(ISERROR($V75),"",OFFSET('Smelter Look-up'!$C$4,$V75-4,0)&amp;"")</f>
        <v>Metalor Technologies (Hong Kong) Ltd.</v>
      </c>
      <c r="S75" s="215" t="str">
        <f t="shared" ca="1" si="12"/>
        <v>CN</v>
      </c>
      <c r="T75" s="215" t="str">
        <f ca="1">IF(B75="","",IF(ISERROR(MATCH($J75,SorP!$B$1:$B$6230,0)),"",INDIRECT("'SorP'!$A$"&amp;MATCH($J75,SorP!$B$1:$B$6230,0))))</f>
        <v/>
      </c>
      <c r="U75" s="231"/>
      <c r="V75" s="262">
        <f ca="1">IF(C75="",NA(),IF(OR(C75="Smelter not listed",C75="Smelter not yet identified"),MATCH($B75&amp;$D75,'Smelter Look-up'!$J:$J,0),MATCH($B75&amp;$C75,'Smelter Look-up'!$J:$J,0)))</f>
        <v>173</v>
      </c>
      <c r="W75" s="263"/>
      <c r="X75" s="263">
        <f t="shared" ca="1" si="13"/>
        <v>0</v>
      </c>
      <c r="Y75" s="263"/>
      <c r="Z75" s="263"/>
      <c r="AB75" s="265" t="str">
        <f t="shared" ca="1" si="14"/>
        <v>GoldMetalor Technologies (Hong Kong) Ltd.</v>
      </c>
    </row>
    <row r="76" spans="1:28" s="264" customFormat="1" ht="20.100000000000001" customHeight="1">
      <c r="A76" s="207" t="s">
        <v>706</v>
      </c>
      <c r="B76" s="208" t="str">
        <f ca="1">IF(LEN(A76)=0,"",INDEX('Smelter Look-up'!$A:$A,MATCH($A76,'Smelter Look-up'!$E:$E,0)))</f>
        <v>Gold</v>
      </c>
      <c r="C76" s="212" t="str">
        <f ca="1">IF(LEN(A76)=0,"",INDEX('Smelter Look-up'!$C:$C,MATCH($A76,'Smelter Look-up'!$E:$E,0)))</f>
        <v>Metalor Technologies (Singapore) Pte., Ltd.</v>
      </c>
      <c r="D76" s="270"/>
      <c r="E76" s="208" t="str">
        <f ca="1">IF(ISERROR($V76),"",OFFSET('Smelter Look-up'!$D$4,$V76-4,0)&amp;"")</f>
        <v>SINGAPORE</v>
      </c>
      <c r="F76" s="208" t="str">
        <f ca="1">IF(ISERROR($V76),"",OFFSET('Smelter Look-up'!$E$4,$V76-4,0))</f>
        <v>CID001152</v>
      </c>
      <c r="G76" s="208" t="str">
        <f ca="1">IF(C76=$X$4,IF(ISERROR($V76),"Enter smelter details","RMI"),IF(ISERROR($V76),"",OFFSET('Smelter Look-up'!$F$4,$V76-4,0)))</f>
        <v>RMI</v>
      </c>
      <c r="H76" s="209">
        <f ca="1">IF(ISERROR($V76),"",OFFSET('Smelter Look-up'!$G$4,$V76-4,0))</f>
        <v>0</v>
      </c>
      <c r="I76" s="210" t="str">
        <f ca="1">IF(ISERROR($V76),"",OFFSET('Smelter Look-up'!$H$4,$V76-4,0))</f>
        <v>Singapore</v>
      </c>
      <c r="J76" s="210" t="str">
        <f ca="1">IF(ISERROR($V76),"",OFFSET('Smelter Look-up'!$I$4,$V76-4,0))</f>
        <v>South West</v>
      </c>
      <c r="K76" s="260"/>
      <c r="L76" s="260"/>
      <c r="M76" s="260"/>
      <c r="N76" s="260" t="s">
        <v>15701</v>
      </c>
      <c r="O76" s="260" t="s">
        <v>15701</v>
      </c>
      <c r="P76" s="211" t="s">
        <v>489</v>
      </c>
      <c r="Q76" s="261" t="s">
        <v>15731</v>
      </c>
      <c r="R76" s="208" t="str">
        <f ca="1">IF(ISERROR($V76),"",OFFSET('Smelter Look-up'!$C$4,$V76-4,0)&amp;"")</f>
        <v>Metalor Technologies (Singapore) Pte., Ltd.</v>
      </c>
      <c r="S76" s="215" t="str">
        <f t="shared" ca="1" si="12"/>
        <v>SG</v>
      </c>
      <c r="T76" s="215" t="str">
        <f ca="1">IF(B76="","",IF(ISERROR(MATCH($J76,SorP!$B$1:$B$6230,0)),"",INDIRECT("'SorP'!$A$"&amp;MATCH($J76,SorP!$B$1:$B$6230,0))))</f>
        <v>SG-05</v>
      </c>
      <c r="U76" s="231"/>
      <c r="V76" s="262">
        <f ca="1">IF(C76="",NA(),IF(OR(C76="Smelter not listed",C76="Smelter not yet identified"),MATCH($B76&amp;$D76,'Smelter Look-up'!$J:$J,0),MATCH($B76&amp;$C76,'Smelter Look-up'!$J:$J,0)))</f>
        <v>174</v>
      </c>
      <c r="W76" s="263"/>
      <c r="X76" s="263">
        <f t="shared" ca="1" si="13"/>
        <v>0</v>
      </c>
      <c r="Y76" s="263"/>
      <c r="Z76" s="263"/>
      <c r="AB76" s="265" t="str">
        <f t="shared" ca="1" si="14"/>
        <v>GoldMetalor Technologies (Singapore) Pte., Ltd.</v>
      </c>
    </row>
    <row r="77" spans="1:28" s="264" customFormat="1" ht="30" customHeight="1">
      <c r="A77" s="207" t="s">
        <v>1627</v>
      </c>
      <c r="B77" s="208" t="str">
        <f ca="1">IF(LEN(A77)=0,"",INDEX('Smelter Look-up'!$A:$A,MATCH($A77,'Smelter Look-up'!$E:$E,0)))</f>
        <v>Gold</v>
      </c>
      <c r="C77" s="212" t="str">
        <f ca="1">IF(LEN(A77)=0,"",INDEX('Smelter Look-up'!$C:$C,MATCH($A77,'Smelter Look-up'!$E:$E,0)))</f>
        <v>Metalor Technologies (Suzhou) Ltd.</v>
      </c>
      <c r="D77" s="270"/>
      <c r="E77" s="208" t="str">
        <f ca="1">IF(ISERROR($V77),"",OFFSET('Smelter Look-up'!$D$4,$V77-4,0)&amp;"")</f>
        <v>CHINA</v>
      </c>
      <c r="F77" s="208" t="str">
        <f ca="1">IF(ISERROR($V77),"",OFFSET('Smelter Look-up'!$E$4,$V77-4,0))</f>
        <v>CID001147</v>
      </c>
      <c r="G77" s="208" t="str">
        <f ca="1">IF(C77=$X$4,IF(ISERROR($V77),"Enter smelter details","RMI"),IF(ISERROR($V77),"",OFFSET('Smelter Look-up'!$F$4,$V77-4,0)))</f>
        <v>RMI</v>
      </c>
      <c r="H77" s="209">
        <f ca="1">IF(ISERROR($V77),"",OFFSET('Smelter Look-up'!$G$4,$V77-4,0))</f>
        <v>0</v>
      </c>
      <c r="I77" s="210" t="str">
        <f ca="1">IF(ISERROR($V77),"",OFFSET('Smelter Look-up'!$H$4,$V77-4,0))</f>
        <v>Suzhou</v>
      </c>
      <c r="J77" s="210" t="str">
        <f ca="1">IF(ISERROR($V77),"",OFFSET('Smelter Look-up'!$I$4,$V77-4,0))</f>
        <v>Jiangsu Sheng</v>
      </c>
      <c r="K77" s="260"/>
      <c r="L77" s="260"/>
      <c r="M77" s="260"/>
      <c r="N77" s="260" t="s">
        <v>15701</v>
      </c>
      <c r="O77" s="260" t="s">
        <v>15701</v>
      </c>
      <c r="P77" s="211" t="s">
        <v>489</v>
      </c>
      <c r="Q77" s="261" t="s">
        <v>15731</v>
      </c>
      <c r="R77" s="208" t="str">
        <f ca="1">IF(ISERROR($V77),"",OFFSET('Smelter Look-up'!$C$4,$V77-4,0)&amp;"")</f>
        <v>Metalor Technologies (Suzhou) Ltd.</v>
      </c>
      <c r="S77" s="215" t="str">
        <f t="shared" ca="1" si="12"/>
        <v>CN</v>
      </c>
      <c r="T77" s="215" t="str">
        <f ca="1">IF(B77="","",IF(ISERROR(MATCH($J77,SorP!$B$1:$B$6230,0)),"",INDIRECT("'SorP'!$A$"&amp;MATCH($J77,SorP!$B$1:$B$6230,0))))</f>
        <v>CN-JS</v>
      </c>
      <c r="U77" s="231"/>
      <c r="V77" s="262">
        <f ca="1">IF(C77="",NA(),IF(OR(C77="Smelter not listed",C77="Smelter not yet identified"),MATCH($B77&amp;$D77,'Smelter Look-up'!$J:$J,0),MATCH($B77&amp;$C77,'Smelter Look-up'!$J:$J,0)))</f>
        <v>175</v>
      </c>
      <c r="W77" s="263"/>
      <c r="X77" s="263">
        <f t="shared" ca="1" si="13"/>
        <v>0</v>
      </c>
      <c r="Y77" s="263"/>
      <c r="Z77" s="263"/>
      <c r="AB77" s="265" t="str">
        <f t="shared" ca="1" si="14"/>
        <v>GoldMetalor Technologies (Suzhou) Ltd.</v>
      </c>
    </row>
    <row r="78" spans="1:28" s="264" customFormat="1" ht="30" customHeight="1">
      <c r="A78" s="207" t="s">
        <v>708</v>
      </c>
      <c r="B78" s="208" t="str">
        <f ca="1">IF(LEN(A78)=0,"",INDEX('Smelter Look-up'!$A:$A,MATCH($A78,'Smelter Look-up'!$E:$E,0)))</f>
        <v>Gold</v>
      </c>
      <c r="C78" s="212" t="str">
        <f ca="1">IF(LEN(A78)=0,"",INDEX('Smelter Look-up'!$C:$C,MATCH($A78,'Smelter Look-up'!$E:$E,0)))</f>
        <v>Metalor USA Refining Corporation</v>
      </c>
      <c r="D78" s="270"/>
      <c r="E78" s="208" t="str">
        <f ca="1">IF(ISERROR($V78),"",OFFSET('Smelter Look-up'!$D$4,$V78-4,0)&amp;"")</f>
        <v>UNITED STATES OF AMERICA</v>
      </c>
      <c r="F78" s="208" t="str">
        <f ca="1">IF(ISERROR($V78),"",OFFSET('Smelter Look-up'!$E$4,$V78-4,0))</f>
        <v>CID001157</v>
      </c>
      <c r="G78" s="208" t="str">
        <f ca="1">IF(C78=$X$4,IF(ISERROR($V78),"Enter smelter details","RMI"),IF(ISERROR($V78),"",OFFSET('Smelter Look-up'!$F$4,$V78-4,0)))</f>
        <v>RMI</v>
      </c>
      <c r="H78" s="209">
        <f ca="1">IF(ISERROR($V78),"",OFFSET('Smelter Look-up'!$G$4,$V78-4,0))</f>
        <v>0</v>
      </c>
      <c r="I78" s="210" t="str">
        <f ca="1">IF(ISERROR($V78),"",OFFSET('Smelter Look-up'!$H$4,$V78-4,0))</f>
        <v>North Attleboro</v>
      </c>
      <c r="J78" s="210" t="str">
        <f ca="1">IF(ISERROR($V78),"",OFFSET('Smelter Look-up'!$I$4,$V78-4,0))</f>
        <v>Massachusetts</v>
      </c>
      <c r="K78" s="260"/>
      <c r="L78" s="260"/>
      <c r="M78" s="260"/>
      <c r="N78" s="260" t="s">
        <v>15701</v>
      </c>
      <c r="O78" s="260" t="s">
        <v>15701</v>
      </c>
      <c r="P78" s="211" t="s">
        <v>489</v>
      </c>
      <c r="Q78" s="261" t="s">
        <v>15731</v>
      </c>
      <c r="R78" s="208" t="str">
        <f ca="1">IF(ISERROR($V78),"",OFFSET('Smelter Look-up'!$C$4,$V78-4,0)&amp;"")</f>
        <v>Metalor USA Refining Corporation</v>
      </c>
      <c r="S78" s="215" t="str">
        <f t="shared" ca="1" si="12"/>
        <v>US</v>
      </c>
      <c r="T78" s="215" t="str">
        <f ca="1">IF(B78="","",IF(ISERROR(MATCH($J78,SorP!$B$1:$B$6230,0)),"",INDIRECT("'SorP'!$A$"&amp;MATCH($J78,SorP!$B$1:$B$6230,0))))</f>
        <v>US-MA</v>
      </c>
      <c r="U78" s="231"/>
      <c r="V78" s="262">
        <f ca="1">IF(C78="",NA(),IF(OR(C78="Smelter not listed",C78="Smelter not yet identified"),MATCH($B78&amp;$D78,'Smelter Look-up'!$J:$J,0),MATCH($B78&amp;$C78,'Smelter Look-up'!$J:$J,0)))</f>
        <v>177</v>
      </c>
      <c r="W78" s="263"/>
      <c r="X78" s="263">
        <f t="shared" ca="1" si="13"/>
        <v>0</v>
      </c>
      <c r="Y78" s="263"/>
      <c r="Z78" s="263"/>
      <c r="AB78" s="265" t="str">
        <f t="shared" ca="1" si="14"/>
        <v>GoldMetalor USA Refining Corporation</v>
      </c>
    </row>
    <row r="79" spans="1:28" s="264" customFormat="1" ht="30" customHeight="1">
      <c r="A79" s="207" t="s">
        <v>710</v>
      </c>
      <c r="B79" s="208" t="str">
        <f ca="1">IF(LEN(A79)=0,"",INDEX('Smelter Look-up'!$A:$A,MATCH($A79,'Smelter Look-up'!$E:$E,0)))</f>
        <v>Gold</v>
      </c>
      <c r="C79" s="212" t="str">
        <f ca="1">IF(LEN(A79)=0,"",INDEX('Smelter Look-up'!$C:$C,MATCH($A79,'Smelter Look-up'!$E:$E,0)))</f>
        <v>Mitsubishi Materials Corporation</v>
      </c>
      <c r="D79" s="270"/>
      <c r="E79" s="208" t="str">
        <f ca="1">IF(ISERROR($V79),"",OFFSET('Smelter Look-up'!$D$4,$V79-4,0)&amp;"")</f>
        <v>JAPAN</v>
      </c>
      <c r="F79" s="208" t="str">
        <f ca="1">IF(ISERROR($V79),"",OFFSET('Smelter Look-up'!$E$4,$V79-4,0))</f>
        <v>CID001188</v>
      </c>
      <c r="G79" s="208" t="str">
        <f ca="1">IF(C79=$X$4,IF(ISERROR($V79),"Enter smelter details","RMI"),IF(ISERROR($V79),"",OFFSET('Smelter Look-up'!$F$4,$V79-4,0)))</f>
        <v>RMI</v>
      </c>
      <c r="H79" s="209">
        <f ca="1">IF(ISERROR($V79),"",OFFSET('Smelter Look-up'!$G$4,$V79-4,0))</f>
        <v>0</v>
      </c>
      <c r="I79" s="210" t="str">
        <f ca="1">IF(ISERROR($V79),"",OFFSET('Smelter Look-up'!$H$4,$V79-4,0))</f>
        <v>Tokyo</v>
      </c>
      <c r="J79" s="210" t="str">
        <f ca="1">IF(ISERROR($V79),"",OFFSET('Smelter Look-up'!$I$4,$V79-4,0))</f>
        <v>Tokyo</v>
      </c>
      <c r="K79" s="260"/>
      <c r="L79" s="260"/>
      <c r="M79" s="260"/>
      <c r="N79" s="260" t="s">
        <v>15702</v>
      </c>
      <c r="O79" s="260" t="s">
        <v>15703</v>
      </c>
      <c r="P79" s="211" t="s">
        <v>489</v>
      </c>
      <c r="Q79" s="261" t="s">
        <v>15731</v>
      </c>
      <c r="R79" s="208" t="str">
        <f ca="1">IF(ISERROR($V79),"",OFFSET('Smelter Look-up'!$C$4,$V79-4,0)&amp;"")</f>
        <v>Mitsubishi Materials Corporation</v>
      </c>
      <c r="S79" s="215" t="str">
        <f t="shared" ca="1" si="12"/>
        <v>JP</v>
      </c>
      <c r="T79" s="215" t="str">
        <f ca="1">IF(B79="","",IF(ISERROR(MATCH($J79,SorP!$B$1:$B$6230,0)),"",INDIRECT("'SorP'!$A$"&amp;MATCH($J79,SorP!$B$1:$B$6230,0))))</f>
        <v>JP-13</v>
      </c>
      <c r="U79" s="231"/>
      <c r="V79" s="262">
        <f ca="1">IF(C79="",NA(),IF(OR(C79="Smelter not listed",C79="Smelter not yet identified"),MATCH($B79&amp;$D79,'Smelter Look-up'!$J:$J,0),MATCH($B79&amp;$C79,'Smelter Look-up'!$J:$J,0)))</f>
        <v>182</v>
      </c>
      <c r="W79" s="263"/>
      <c r="X79" s="263">
        <f t="shared" ca="1" si="13"/>
        <v>0</v>
      </c>
      <c r="Y79" s="263"/>
      <c r="Z79" s="263"/>
      <c r="AB79" s="265" t="str">
        <f t="shared" ca="1" si="14"/>
        <v>GoldMitsubishi Materials Corporation</v>
      </c>
    </row>
    <row r="80" spans="1:28" s="264" customFormat="1" ht="30" customHeight="1">
      <c r="A80" s="207" t="s">
        <v>711</v>
      </c>
      <c r="B80" s="208" t="str">
        <f ca="1">IF(LEN(A80)=0,"",INDEX('Smelter Look-up'!$A:$A,MATCH($A80,'Smelter Look-up'!$E:$E,0)))</f>
        <v>Gold</v>
      </c>
      <c r="C80" s="212" t="str">
        <f ca="1">IF(LEN(A80)=0,"",INDEX('Smelter Look-up'!$C:$C,MATCH($A80,'Smelter Look-up'!$E:$E,0)))</f>
        <v>Mitsui Mining and Smelting Co., Ltd.</v>
      </c>
      <c r="D80" s="270"/>
      <c r="E80" s="208" t="str">
        <f ca="1">IF(ISERROR($V80),"",OFFSET('Smelter Look-up'!$D$4,$V80-4,0)&amp;"")</f>
        <v>JAPAN</v>
      </c>
      <c r="F80" s="208" t="str">
        <f ca="1">IF(ISERROR($V80),"",OFFSET('Smelter Look-up'!$E$4,$V80-4,0))</f>
        <v>CID001193</v>
      </c>
      <c r="G80" s="208" t="str">
        <f ca="1">IF(C80=$X$4,IF(ISERROR($V80),"Enter smelter details","RMI"),IF(ISERROR($V80),"",OFFSET('Smelter Look-up'!$F$4,$V80-4,0)))</f>
        <v>RMI</v>
      </c>
      <c r="H80" s="209">
        <f ca="1">IF(ISERROR($V80),"",OFFSET('Smelter Look-up'!$G$4,$V80-4,0))</f>
        <v>0</v>
      </c>
      <c r="I80" s="210" t="str">
        <f ca="1">IF(ISERROR($V80),"",OFFSET('Smelter Look-up'!$H$4,$V80-4,0))</f>
        <v>Takehara</v>
      </c>
      <c r="J80" s="210" t="str">
        <f ca="1">IF(ISERROR($V80),"",OFFSET('Smelter Look-up'!$I$4,$V80-4,0))</f>
        <v>Hiroshima</v>
      </c>
      <c r="K80" s="260"/>
      <c r="L80" s="260"/>
      <c r="M80" s="260"/>
      <c r="N80" s="260" t="s">
        <v>15704</v>
      </c>
      <c r="O80" s="260" t="s">
        <v>15697</v>
      </c>
      <c r="P80" s="211" t="s">
        <v>489</v>
      </c>
      <c r="Q80" s="261" t="s">
        <v>15731</v>
      </c>
      <c r="R80" s="208" t="str">
        <f ca="1">IF(ISERROR($V80),"",OFFSET('Smelter Look-up'!$C$4,$V80-4,0)&amp;"")</f>
        <v>Mitsui Mining and Smelting Co., Ltd.</v>
      </c>
      <c r="S80" s="215" t="str">
        <f t="shared" ca="1" si="12"/>
        <v>JP</v>
      </c>
      <c r="T80" s="215" t="str">
        <f ca="1">IF(B80="","",IF(ISERROR(MATCH($J80,SorP!$B$1:$B$6230,0)),"",INDIRECT("'SorP'!$A$"&amp;MATCH($J80,SorP!$B$1:$B$6230,0))))</f>
        <v>JP-34</v>
      </c>
      <c r="U80" s="231"/>
      <c r="V80" s="262">
        <f ca="1">IF(C80="",NA(),IF(OR(C80="Smelter not listed",C80="Smelter not yet identified"),MATCH($B80&amp;$D80,'Smelter Look-up'!$J:$J,0),MATCH($B80&amp;$C80,'Smelter Look-up'!$J:$J,0)))</f>
        <v>184</v>
      </c>
      <c r="W80" s="263"/>
      <c r="X80" s="263">
        <f t="shared" ca="1" si="13"/>
        <v>0</v>
      </c>
      <c r="Y80" s="263"/>
      <c r="Z80" s="263"/>
      <c r="AB80" s="265" t="str">
        <f t="shared" ca="1" si="14"/>
        <v>GoldMitsui Mining and Smelting Co., Ltd.</v>
      </c>
    </row>
    <row r="81" spans="1:28" s="264" customFormat="1" ht="20.100000000000001" customHeight="1">
      <c r="A81" s="207" t="s">
        <v>715</v>
      </c>
      <c r="B81" s="208" t="str">
        <f ca="1">IF(LEN(A81)=0,"",INDEX('Smelter Look-up'!$A:$A,MATCH($A81,'Smelter Look-up'!$E:$E,0)))</f>
        <v>Gold</v>
      </c>
      <c r="C81" s="212" t="str">
        <f ca="1">IF(LEN(A81)=0,"",INDEX('Smelter Look-up'!$C:$C,MATCH($A81,'Smelter Look-up'!$E:$E,0)))</f>
        <v>Nihon Material Co., Ltd.</v>
      </c>
      <c r="D81" s="270"/>
      <c r="E81" s="208" t="str">
        <f ca="1">IF(ISERROR($V81),"",OFFSET('Smelter Look-up'!$D$4,$V81-4,0)&amp;"")</f>
        <v>JAPAN</v>
      </c>
      <c r="F81" s="208" t="str">
        <f ca="1">IF(ISERROR($V81),"",OFFSET('Smelter Look-up'!$E$4,$V81-4,0))</f>
        <v>CID001259</v>
      </c>
      <c r="G81" s="208" t="str">
        <f ca="1">IF(C81=$X$4,IF(ISERROR($V81),"Enter smelter details","RMI"),IF(ISERROR($V81),"",OFFSET('Smelter Look-up'!$F$4,$V81-4,0)))</f>
        <v>RMI</v>
      </c>
      <c r="H81" s="209">
        <f ca="1">IF(ISERROR($V81),"",OFFSET('Smelter Look-up'!$G$4,$V81-4,0))</f>
        <v>0</v>
      </c>
      <c r="I81" s="210" t="str">
        <f ca="1">IF(ISERROR($V81),"",OFFSET('Smelter Look-up'!$H$4,$V81-4,0))</f>
        <v>Noda</v>
      </c>
      <c r="J81" s="210" t="str">
        <f ca="1">IF(ISERROR($V81),"",OFFSET('Smelter Look-up'!$I$4,$V81-4,0))</f>
        <v>Chiba</v>
      </c>
      <c r="K81" s="260"/>
      <c r="L81" s="260"/>
      <c r="M81" s="260"/>
      <c r="N81" s="260"/>
      <c r="O81" s="260" t="s">
        <v>15692</v>
      </c>
      <c r="P81" s="211" t="s">
        <v>488</v>
      </c>
      <c r="Q81" s="357" t="s">
        <v>15731</v>
      </c>
      <c r="R81" s="208" t="str">
        <f ca="1">IF(ISERROR($V81),"",OFFSET('Smelter Look-up'!$C$4,$V81-4,0)&amp;"")</f>
        <v>Nihon Material Co., Ltd.</v>
      </c>
      <c r="S81" s="215" t="str">
        <f t="shared" ca="1" si="12"/>
        <v>JP</v>
      </c>
      <c r="T81" s="215" t="str">
        <f ca="1">IF(B81="","",IF(ISERROR(MATCH($J81,SorP!$B$1:$B$6230,0)),"",INDIRECT("'SorP'!$A$"&amp;MATCH($J81,SorP!$B$1:$B$6230,0))))</f>
        <v>JP-12</v>
      </c>
      <c r="U81" s="231"/>
      <c r="V81" s="262">
        <f ca="1">IF(C81="",NA(),IF(OR(C81="Smelter not listed",C81="Smelter not yet identified"),MATCH($B81&amp;$D81,'Smelter Look-up'!$J:$J,0),MATCH($B81&amp;$C81,'Smelter Look-up'!$J:$J,0)))</f>
        <v>193</v>
      </c>
      <c r="W81" s="263"/>
      <c r="X81" s="263">
        <f t="shared" ca="1" si="13"/>
        <v>0</v>
      </c>
      <c r="Y81" s="263"/>
      <c r="Z81" s="263"/>
      <c r="AB81" s="265" t="str">
        <f t="shared" ca="1" si="14"/>
        <v>GoldNihon Material Co., Ltd.</v>
      </c>
    </row>
    <row r="82" spans="1:28" s="264" customFormat="1" ht="30" customHeight="1">
      <c r="A82" s="207" t="s">
        <v>731</v>
      </c>
      <c r="B82" s="208" t="str">
        <f ca="1">IF(LEN(A82)=0,"",INDEX('Smelter Look-up'!$A:$A,MATCH($A82,'Smelter Look-up'!$E:$E,0)))</f>
        <v>Gold</v>
      </c>
      <c r="C82" s="212" t="str">
        <f ca="1">IF(LEN(A82)=0,"",INDEX('Smelter Look-up'!$C:$C,MATCH($A82,'Smelter Look-up'!$E:$E,0)))</f>
        <v>Sumitomo Metal Mining Co., Ltd.</v>
      </c>
      <c r="D82" s="270"/>
      <c r="E82" s="208" t="str">
        <f ca="1">IF(ISERROR($V82),"",OFFSET('Smelter Look-up'!$D$4,$V82-4,0)&amp;"")</f>
        <v>JAPAN</v>
      </c>
      <c r="F82" s="208" t="str">
        <f ca="1">IF(ISERROR($V82),"",OFFSET('Smelter Look-up'!$E$4,$V82-4,0))</f>
        <v>CID001798</v>
      </c>
      <c r="G82" s="208" t="str">
        <f ca="1">IF(C82=$X$4,IF(ISERROR($V82),"Enter smelter details","RMI"),IF(ISERROR($V82),"",OFFSET('Smelter Look-up'!$F$4,$V82-4,0)))</f>
        <v>RMI</v>
      </c>
      <c r="H82" s="209">
        <f ca="1">IF(ISERROR($V82),"",OFFSET('Smelter Look-up'!$G$4,$V82-4,0))</f>
        <v>0</v>
      </c>
      <c r="I82" s="210" t="str">
        <f ca="1">IF(ISERROR($V82),"",OFFSET('Smelter Look-up'!$H$4,$V82-4,0))</f>
        <v>Saijo</v>
      </c>
      <c r="J82" s="210" t="str">
        <f ca="1">IF(ISERROR($V82),"",OFFSET('Smelter Look-up'!$I$4,$V82-4,0))</f>
        <v>Ehime</v>
      </c>
      <c r="K82" s="260"/>
      <c r="L82" s="260"/>
      <c r="M82" s="260"/>
      <c r="N82" s="260" t="s">
        <v>15705</v>
      </c>
      <c r="O82" s="260" t="s">
        <v>15706</v>
      </c>
      <c r="P82" s="211" t="s">
        <v>489</v>
      </c>
      <c r="Q82" s="261" t="s">
        <v>15731</v>
      </c>
      <c r="R82" s="208" t="str">
        <f ca="1">IF(ISERROR($V82),"",OFFSET('Smelter Look-up'!$C$4,$V82-4,0)&amp;"")</f>
        <v>Sumitomo Metal Mining Co., Ltd.</v>
      </c>
      <c r="S82" s="215" t="str">
        <f t="shared" ca="1" si="12"/>
        <v>JP</v>
      </c>
      <c r="T82" s="215" t="str">
        <f ca="1">IF(B82="","",IF(ISERROR(MATCH($J82,SorP!$B$1:$B$6230,0)),"",INDIRECT("'SorP'!$A$"&amp;MATCH($J82,SorP!$B$1:$B$6230,0))))</f>
        <v>JP-38</v>
      </c>
      <c r="U82" s="231"/>
      <c r="V82" s="262">
        <f ca="1">IF(C82="",NA(),IF(OR(C82="Smelter not listed",C82="Smelter not yet identified"),MATCH($B82&amp;$D82,'Smelter Look-up'!$J:$J,0),MATCH($B82&amp;$C82,'Smelter Look-up'!$J:$J,0)))</f>
        <v>265</v>
      </c>
      <c r="W82" s="263"/>
      <c r="X82" s="263">
        <f t="shared" ca="1" si="13"/>
        <v>0</v>
      </c>
      <c r="Y82" s="263"/>
      <c r="Z82" s="263"/>
      <c r="AB82" s="265" t="str">
        <f t="shared" ca="1" si="14"/>
        <v>GoldSumitomo Metal Mining Co., Ltd.</v>
      </c>
    </row>
    <row r="83" spans="1:28" s="264" customFormat="1" ht="127.5">
      <c r="A83" s="207" t="s">
        <v>732</v>
      </c>
      <c r="B83" s="208" t="str">
        <f ca="1">IF(LEN(A83)=0,"",INDEX('Smelter Look-up'!$A:$A,MATCH($A83,'Smelter Look-up'!$E:$E,0)))</f>
        <v>Gold</v>
      </c>
      <c r="C83" s="212" t="str">
        <f ca="1">IF(LEN(A83)=0,"",INDEX('Smelter Look-up'!$C:$C,MATCH($A83,'Smelter Look-up'!$E:$E,0)))</f>
        <v>Tanaka Kikinzoku Kogyo K.K.</v>
      </c>
      <c r="D83" s="270"/>
      <c r="E83" s="208" t="str">
        <f ca="1">IF(ISERROR($V83),"",OFFSET('Smelter Look-up'!$D$4,$V83-4,0)&amp;"")</f>
        <v>JAPAN</v>
      </c>
      <c r="F83" s="208" t="str">
        <f ca="1">IF(ISERROR($V83),"",OFFSET('Smelter Look-up'!$E$4,$V83-4,0))</f>
        <v>CID001875</v>
      </c>
      <c r="G83" s="208" t="str">
        <f ca="1">IF(C83=$X$4,IF(ISERROR($V83),"Enter smelter details","RMI"),IF(ISERROR($V83),"",OFFSET('Smelter Look-up'!$F$4,$V83-4,0)))</f>
        <v>RMI</v>
      </c>
      <c r="H83" s="209">
        <f ca="1">IF(ISERROR($V83),"",OFFSET('Smelter Look-up'!$G$4,$V83-4,0))</f>
        <v>0</v>
      </c>
      <c r="I83" s="210" t="str">
        <f ca="1">IF(ISERROR($V83),"",OFFSET('Smelter Look-up'!$H$4,$V83-4,0))</f>
        <v>Hiratsuka</v>
      </c>
      <c r="J83" s="210" t="str">
        <f ca="1">IF(ISERROR($V83),"",OFFSET('Smelter Look-up'!$I$4,$V83-4,0))</f>
        <v>Kanagawa</v>
      </c>
      <c r="K83" s="260"/>
      <c r="L83" s="260"/>
      <c r="M83" s="260" t="s">
        <v>15707</v>
      </c>
      <c r="N83" s="260" t="s">
        <v>15692</v>
      </c>
      <c r="O83" s="260" t="s">
        <v>15692</v>
      </c>
      <c r="P83" s="211" t="s">
        <v>488</v>
      </c>
      <c r="Q83" s="357" t="s">
        <v>15732</v>
      </c>
      <c r="R83" s="208" t="str">
        <f ca="1">IF(ISERROR($V83),"",OFFSET('Smelter Look-up'!$C$4,$V83-4,0)&amp;"")</f>
        <v>Tanaka Kikinzoku Kogyo K.K.</v>
      </c>
      <c r="S83" s="215" t="str">
        <f t="shared" ca="1" si="12"/>
        <v>JP</v>
      </c>
      <c r="T83" s="215" t="str">
        <f ca="1">IF(B83="","",IF(ISERROR(MATCH($J83,SorP!$B$1:$B$6230,0)),"",INDIRECT("'SorP'!$A$"&amp;MATCH($J83,SorP!$B$1:$B$6230,0))))</f>
        <v>JP-14</v>
      </c>
      <c r="U83" s="231"/>
      <c r="V83" s="262">
        <f ca="1">IF(C83="",NA(),IF(OR(C83="Smelter not listed",C83="Smelter not yet identified"),MATCH($B83&amp;$D83,'Smelter Look-up'!$J:$J,0),MATCH($B83&amp;$C83,'Smelter Look-up'!$J:$J,0)))</f>
        <v>278</v>
      </c>
      <c r="W83" s="263"/>
      <c r="X83" s="263">
        <f t="shared" ca="1" si="13"/>
        <v>0</v>
      </c>
      <c r="Y83" s="263"/>
      <c r="Z83" s="263"/>
      <c r="AB83" s="265" t="str">
        <f t="shared" ca="1" si="14"/>
        <v>GoldTanaka Kikinzoku Kogyo K.K.</v>
      </c>
    </row>
    <row r="84" spans="1:28" s="264" customFormat="1" ht="30" customHeight="1">
      <c r="A84" s="207" t="s">
        <v>735</v>
      </c>
      <c r="B84" s="208" t="str">
        <f ca="1">IF(LEN(A84)=0,"",INDEX('Smelter Look-up'!$A:$A,MATCH($A84,'Smelter Look-up'!$E:$E,0)))</f>
        <v>Gold</v>
      </c>
      <c r="C84" s="212" t="str">
        <f ca="1">IF(LEN(A84)=0,"",INDEX('Smelter Look-up'!$C:$C,MATCH($A84,'Smelter Look-up'!$E:$E,0)))</f>
        <v>Tokuriki Honten Co., Ltd.</v>
      </c>
      <c r="D84" s="270"/>
      <c r="E84" s="208" t="str">
        <f ca="1">IF(ISERROR($V84),"",OFFSET('Smelter Look-up'!$D$4,$V84-4,0)&amp;"")</f>
        <v>JAPAN</v>
      </c>
      <c r="F84" s="208" t="str">
        <f ca="1">IF(ISERROR($V84),"",OFFSET('Smelter Look-up'!$E$4,$V84-4,0))</f>
        <v>CID001938</v>
      </c>
      <c r="G84" s="208" t="str">
        <f ca="1">IF(C84=$X$4,IF(ISERROR($V84),"Enter smelter details","RMI"),IF(ISERROR($V84),"",OFFSET('Smelter Look-up'!$F$4,$V84-4,0)))</f>
        <v>RMI</v>
      </c>
      <c r="H84" s="209">
        <f ca="1">IF(ISERROR($V84),"",OFFSET('Smelter Look-up'!$G$4,$V84-4,0))</f>
        <v>0</v>
      </c>
      <c r="I84" s="210" t="str">
        <f ca="1">IF(ISERROR($V84),"",OFFSET('Smelter Look-up'!$H$4,$V84-4,0))</f>
        <v>Kuki</v>
      </c>
      <c r="J84" s="210" t="str">
        <f ca="1">IF(ISERROR($V84),"",OFFSET('Smelter Look-up'!$I$4,$V84-4,0))</f>
        <v>Saitama</v>
      </c>
      <c r="K84" s="260"/>
      <c r="L84" s="260"/>
      <c r="M84" s="260"/>
      <c r="N84" s="260"/>
      <c r="O84" s="260" t="s">
        <v>15692</v>
      </c>
      <c r="P84" s="211" t="s">
        <v>488</v>
      </c>
      <c r="Q84" s="261" t="s">
        <v>15731</v>
      </c>
      <c r="R84" s="208" t="str">
        <f ca="1">IF(ISERROR($V84),"",OFFSET('Smelter Look-up'!$C$4,$V84-4,0)&amp;"")</f>
        <v>Tokuriki Honten Co., Ltd.</v>
      </c>
      <c r="S84" s="215" t="str">
        <f t="shared" ca="1" si="12"/>
        <v>JP</v>
      </c>
      <c r="T84" s="215" t="str">
        <f ca="1">IF(B84="","",IF(ISERROR(MATCH($J84,SorP!$B$1:$B$6230,0)),"",INDIRECT("'SorP'!$A$"&amp;MATCH($J84,SorP!$B$1:$B$6230,0))))</f>
        <v>JP-11</v>
      </c>
      <c r="U84" s="231"/>
      <c r="V84" s="262">
        <f ca="1">IF(C84="",NA(),IF(OR(C84="Smelter not listed",C84="Smelter not yet identified"),MATCH($B84&amp;$D84,'Smelter Look-up'!$J:$J,0),MATCH($B84&amp;$C84,'Smelter Look-up'!$J:$J,0)))</f>
        <v>283</v>
      </c>
      <c r="W84" s="263"/>
      <c r="X84" s="263">
        <f t="shared" ca="1" si="13"/>
        <v>0</v>
      </c>
      <c r="Y84" s="263"/>
      <c r="Z84" s="263"/>
      <c r="AB84" s="265" t="str">
        <f t="shared" ca="1" si="14"/>
        <v>GoldTokuriki Honten Co., Ltd.</v>
      </c>
    </row>
    <row r="85" spans="1:28" s="264" customFormat="1" ht="30" customHeight="1">
      <c r="A85" s="207" t="s">
        <v>739</v>
      </c>
      <c r="B85" s="208" t="str">
        <f ca="1">IF(LEN(A85)=0,"",INDEX('Smelter Look-up'!$A:$A,MATCH($A85,'Smelter Look-up'!$E:$E,0)))</f>
        <v>Gold</v>
      </c>
      <c r="C85" s="212" t="str">
        <f ca="1">IF(LEN(A85)=0,"",INDEX('Smelter Look-up'!$C:$C,MATCH($A85,'Smelter Look-up'!$E:$E,0)))</f>
        <v>United Precious Metal Refining, Inc.</v>
      </c>
      <c r="D85" s="270"/>
      <c r="E85" s="208" t="str">
        <f ca="1">IF(ISERROR($V85),"",OFFSET('Smelter Look-up'!$D$4,$V85-4,0)&amp;"")</f>
        <v>UNITED STATES OF AMERICA</v>
      </c>
      <c r="F85" s="208" t="str">
        <f ca="1">IF(ISERROR($V85),"",OFFSET('Smelter Look-up'!$E$4,$V85-4,0))</f>
        <v>CID001993</v>
      </c>
      <c r="G85" s="208" t="str">
        <f ca="1">IF(C85=$X$4,IF(ISERROR($V85),"Enter smelter details","RMI"),IF(ISERROR($V85),"",OFFSET('Smelter Look-up'!$F$4,$V85-4,0)))</f>
        <v>RMI</v>
      </c>
      <c r="H85" s="209">
        <f ca="1">IF(ISERROR($V85),"",OFFSET('Smelter Look-up'!$G$4,$V85-4,0))</f>
        <v>0</v>
      </c>
      <c r="I85" s="210" t="str">
        <f ca="1">IF(ISERROR($V85),"",OFFSET('Smelter Look-up'!$H$4,$V85-4,0))</f>
        <v>Alden</v>
      </c>
      <c r="J85" s="210" t="str">
        <f ca="1">IF(ISERROR($V85),"",OFFSET('Smelter Look-up'!$I$4,$V85-4,0))</f>
        <v>New York</v>
      </c>
      <c r="K85" s="260"/>
      <c r="L85" s="260"/>
      <c r="M85" s="260" t="s">
        <v>15708</v>
      </c>
      <c r="N85" s="260" t="s">
        <v>15709</v>
      </c>
      <c r="O85" s="260" t="s">
        <v>15710</v>
      </c>
      <c r="P85" s="211" t="s">
        <v>488</v>
      </c>
      <c r="Q85" s="357" t="s">
        <v>15733</v>
      </c>
      <c r="R85" s="208" t="str">
        <f ca="1">IF(ISERROR($V85),"",OFFSET('Smelter Look-up'!$C$4,$V85-4,0)&amp;"")</f>
        <v>United Precious Metal Refining, Inc.</v>
      </c>
      <c r="S85" s="215" t="str">
        <f t="shared" ca="1" si="12"/>
        <v>US</v>
      </c>
      <c r="T85" s="215" t="str">
        <f ca="1">IF(B85="","",IF(ISERROR(MATCH($J85,SorP!$B$1:$B$6230,0)),"",INDIRECT("'SorP'!$A$"&amp;MATCH($J85,SorP!$B$1:$B$6230,0))))</f>
        <v>US-NY</v>
      </c>
      <c r="U85" s="231"/>
      <c r="V85" s="262">
        <f ca="1">IF(C85="",NA(),IF(OR(C85="Smelter not listed",C85="Smelter not yet identified"),MATCH($B85&amp;$D85,'Smelter Look-up'!$J:$J,0),MATCH($B85&amp;$C85,'Smelter Look-up'!$J:$J,0)))</f>
        <v>294</v>
      </c>
      <c r="W85" s="263"/>
      <c r="X85" s="263">
        <f t="shared" ca="1" si="13"/>
        <v>0</v>
      </c>
      <c r="Y85" s="263"/>
      <c r="Z85" s="263"/>
      <c r="AB85" s="265" t="str">
        <f t="shared" ca="1" si="14"/>
        <v>GoldUnited Precious Metal Refining, Inc.</v>
      </c>
    </row>
    <row r="86" spans="1:28" s="264" customFormat="1" ht="30" customHeight="1">
      <c r="A86" s="207" t="s">
        <v>13010</v>
      </c>
      <c r="B86" s="208" t="str">
        <f ca="1">IF(LEN(A86)=0,"",INDEX('Smelter Look-up'!$A:$A,MATCH($A86,'Smelter Look-up'!$E:$E,0)))</f>
        <v>Tin</v>
      </c>
      <c r="C86" s="212" t="str">
        <f ca="1">IF(LEN(A86)=0,"",INDEX('Smelter Look-up'!$C:$C,MATCH($A86,'Smelter Look-up'!$E:$E,0)))</f>
        <v>Chifeng Dajingzi Tin Industry Co., Ltd.</v>
      </c>
      <c r="D86" s="270"/>
      <c r="E86" s="208" t="str">
        <f ca="1">IF(ISERROR($V86),"",OFFSET('Smelter Look-up'!$D$4,$V86-4,0)&amp;"")</f>
        <v>CHINA</v>
      </c>
      <c r="F86" s="208" t="str">
        <f ca="1">IF(ISERROR($V86),"",OFFSET('Smelter Look-up'!$E$4,$V86-4,0))</f>
        <v>CID003190</v>
      </c>
      <c r="G86" s="208" t="str">
        <f ca="1">IF(C86=$X$4,IF(ISERROR($V86),"Enter smelter details","RMI"),IF(ISERROR($V86),"",OFFSET('Smelter Look-up'!$F$4,$V86-4,0)))</f>
        <v>RMI</v>
      </c>
      <c r="H86" s="209">
        <f ca="1">IF(ISERROR($V86),"",OFFSET('Smelter Look-up'!$G$4,$V86-4,0))</f>
        <v>0</v>
      </c>
      <c r="I86" s="210" t="str">
        <f ca="1">IF(ISERROR($V86),"",OFFSET('Smelter Look-up'!$H$4,$V86-4,0))</f>
        <v>Chifeng</v>
      </c>
      <c r="J86" s="210" t="str">
        <f ca="1">IF(ISERROR($V86),"",OFFSET('Smelter Look-up'!$I$4,$V86-4,0))</f>
        <v>Nei Mongol Zizhiqu</v>
      </c>
      <c r="K86" s="260"/>
      <c r="L86" s="260"/>
      <c r="M86" s="260" t="s">
        <v>15708</v>
      </c>
      <c r="N86" s="260"/>
      <c r="O86" s="260" t="s">
        <v>15711</v>
      </c>
      <c r="P86" s="211"/>
      <c r="Q86" s="357" t="s">
        <v>15745</v>
      </c>
      <c r="R86" s="208" t="str">
        <f ca="1">IF(ISERROR($V86),"",OFFSET('Smelter Look-up'!$C$4,$V86-4,0)&amp;"")</f>
        <v>Chifeng Dajingzi Tin Industry Co., Ltd.</v>
      </c>
      <c r="S86" s="215" t="str">
        <f t="shared" ca="1" si="12"/>
        <v>CN</v>
      </c>
      <c r="T86" s="215" t="str">
        <f ca="1">IF(B86="","",IF(ISERROR(MATCH($J86,SorP!$B$1:$B$6230,0)),"",INDIRECT("'SorP'!$A$"&amp;MATCH($J86,SorP!$B$1:$B$6230,0))))</f>
        <v>CN-NM</v>
      </c>
      <c r="U86" s="231"/>
      <c r="V86" s="262">
        <f ca="1">IF(C86="",NA(),IF(OR(C86="Smelter not listed",C86="Smelter not yet identified"),MATCH($B86&amp;$D86,'Smelter Look-up'!$J:$J,0),MATCH($B86&amp;$C86,'Smelter Look-up'!$J:$J,0)))</f>
        <v>400</v>
      </c>
      <c r="W86" s="263"/>
      <c r="X86" s="263">
        <f t="shared" ca="1" si="13"/>
        <v>0</v>
      </c>
      <c r="Y86" s="263"/>
      <c r="Z86" s="263"/>
      <c r="AB86" s="265" t="str">
        <f t="shared" ca="1" si="14"/>
        <v>TinChifeng Dajingzi Tin Industry Co., Ltd.</v>
      </c>
    </row>
    <row r="87" spans="1:28" s="264" customFormat="1" ht="30" customHeight="1">
      <c r="A87" s="207" t="s">
        <v>773</v>
      </c>
      <c r="B87" s="208" t="str">
        <f ca="1">IF(LEN(A87)=0,"",INDEX('Smelter Look-up'!$A:$A,MATCH($A87,'Smelter Look-up'!$E:$E,0)))</f>
        <v>Tin</v>
      </c>
      <c r="C87" s="212" t="str">
        <f ca="1">IF(LEN(A87)=0,"",INDEX('Smelter Look-up'!$C:$C,MATCH($A87,'Smelter Look-up'!$E:$E,0)))</f>
        <v>China Tin Group Co., Ltd.</v>
      </c>
      <c r="D87" s="270"/>
      <c r="E87" s="208" t="str">
        <f ca="1">IF(ISERROR($V87),"",OFFSET('Smelter Look-up'!$D$4,$V87-4,0)&amp;"")</f>
        <v>CHINA</v>
      </c>
      <c r="F87" s="208" t="str">
        <f ca="1">IF(ISERROR($V87),"",OFFSET('Smelter Look-up'!$E$4,$V87-4,0))</f>
        <v>CID001070</v>
      </c>
      <c r="G87" s="208" t="str">
        <f ca="1">IF(C87=$X$4,IF(ISERROR($V87),"Enter smelter details","RMI"),IF(ISERROR($V87),"",OFFSET('Smelter Look-up'!$F$4,$V87-4,0)))</f>
        <v>RMI</v>
      </c>
      <c r="H87" s="209">
        <f ca="1">IF(ISERROR($V87),"",OFFSET('Smelter Look-up'!$G$4,$V87-4,0))</f>
        <v>0</v>
      </c>
      <c r="I87" s="210" t="str">
        <f ca="1">IF(ISERROR($V87),"",OFFSET('Smelter Look-up'!$H$4,$V87-4,0))</f>
        <v>Laibin</v>
      </c>
      <c r="J87" s="210" t="str">
        <f ca="1">IF(ISERROR($V87),"",OFFSET('Smelter Look-up'!$I$4,$V87-4,0))</f>
        <v>Guangxi Zhuangzu Zizhiqu</v>
      </c>
      <c r="K87" s="260"/>
      <c r="L87" s="260"/>
      <c r="M87" s="260" t="s">
        <v>15708</v>
      </c>
      <c r="N87" s="260"/>
      <c r="O87" s="260"/>
      <c r="P87" s="211"/>
      <c r="Q87" s="357" t="s">
        <v>15731</v>
      </c>
      <c r="R87" s="208" t="str">
        <f ca="1">IF(ISERROR($V87),"",OFFSET('Smelter Look-up'!$C$4,$V87-4,0)&amp;"")</f>
        <v>China Tin Group Co., Ltd.</v>
      </c>
      <c r="S87" s="215" t="str">
        <f t="shared" ca="1" si="12"/>
        <v>CN</v>
      </c>
      <c r="T87" s="215" t="str">
        <f ca="1">IF(B87="","",IF(ISERROR(MATCH($J87,SorP!$B$1:$B$6230,0)),"",INDIRECT("'SorP'!$A$"&amp;MATCH($J87,SorP!$B$1:$B$6230,0))))</f>
        <v>CN-GX</v>
      </c>
      <c r="U87" s="231"/>
      <c r="V87" s="262">
        <f ca="1">IF(C87="",NA(),IF(OR(C87="Smelter not listed",C87="Smelter not yet identified"),MATCH($B87&amp;$D87,'Smelter Look-up'!$J:$J,0),MATCH($B87&amp;$C87,'Smelter Look-up'!$J:$J,0)))</f>
        <v>402</v>
      </c>
      <c r="W87" s="263"/>
      <c r="X87" s="263">
        <f t="shared" ca="1" si="13"/>
        <v>0</v>
      </c>
      <c r="Y87" s="263"/>
      <c r="Z87" s="263"/>
      <c r="AB87" s="265" t="str">
        <f t="shared" ca="1" si="14"/>
        <v>TinChina Tin Group Co., Ltd.</v>
      </c>
    </row>
    <row r="88" spans="1:28" s="264" customFormat="1" ht="20.100000000000001" customHeight="1">
      <c r="A88" s="207" t="s">
        <v>769</v>
      </c>
      <c r="B88" s="208" t="str">
        <f ca="1">IF(LEN(A88)=0,"",INDEX('Smelter Look-up'!$A:$A,MATCH($A88,'Smelter Look-up'!$E:$E,0)))</f>
        <v>Tin</v>
      </c>
      <c r="C88" s="212" t="str">
        <f ca="1">IF(LEN(A88)=0,"",INDEX('Smelter Look-up'!$C:$C,MATCH($A88,'Smelter Look-up'!$E:$E,0)))</f>
        <v>Fenix Metals</v>
      </c>
      <c r="D88" s="270"/>
      <c r="E88" s="208" t="str">
        <f ca="1">IF(ISERROR($V88),"",OFFSET('Smelter Look-up'!$D$4,$V88-4,0)&amp;"")</f>
        <v>POLAND</v>
      </c>
      <c r="F88" s="208" t="str">
        <f ca="1">IF(ISERROR($V88),"",OFFSET('Smelter Look-up'!$E$4,$V88-4,0))</f>
        <v>CID000468</v>
      </c>
      <c r="G88" s="208" t="str">
        <f ca="1">IF(C88=$X$4,IF(ISERROR($V88),"Enter smelter details","RMI"),IF(ISERROR($V88),"",OFFSET('Smelter Look-up'!$F$4,$V88-4,0)))</f>
        <v>RMI</v>
      </c>
      <c r="H88" s="209">
        <f ca="1">IF(ISERROR($V88),"",OFFSET('Smelter Look-up'!$G$4,$V88-4,0))</f>
        <v>0</v>
      </c>
      <c r="I88" s="210" t="str">
        <f ca="1">IF(ISERROR($V88),"",OFFSET('Smelter Look-up'!$H$4,$V88-4,0))</f>
        <v>Chmielów</v>
      </c>
      <c r="J88" s="210" t="str">
        <f ca="1">IF(ISERROR($V88),"",OFFSET('Smelter Look-up'!$I$4,$V88-4,0))</f>
        <v>Podkarpackie</v>
      </c>
      <c r="K88" s="260"/>
      <c r="L88" s="260"/>
      <c r="M88" s="260"/>
      <c r="N88" s="260"/>
      <c r="O88" s="260"/>
      <c r="P88" s="211"/>
      <c r="Q88" s="357" t="s">
        <v>15731</v>
      </c>
      <c r="R88" s="208" t="str">
        <f ca="1">IF(ISERROR($V88),"",OFFSET('Smelter Look-up'!$C$4,$V88-4,0)&amp;"")</f>
        <v>Fenix Metals</v>
      </c>
      <c r="S88" s="215" t="str">
        <f t="shared" ca="1" si="12"/>
        <v>PL</v>
      </c>
      <c r="T88" s="215" t="str">
        <f ca="1">IF(B88="","",IF(ISERROR(MATCH($J88,SorP!$B$1:$B$6230,0)),"",INDIRECT("'SorP'!$A$"&amp;MATCH($J88,SorP!$B$1:$B$6230,0))))</f>
        <v>PL-18</v>
      </c>
      <c r="U88" s="231"/>
      <c r="V88" s="262">
        <f ca="1">IF(C88="",NA(),IF(OR(C88="Smelter not listed",C88="Smelter not yet identified"),MATCH($B88&amp;$D88,'Smelter Look-up'!$J:$J,0),MATCH($B88&amp;$C88,'Smelter Look-up'!$J:$J,0)))</f>
        <v>427</v>
      </c>
      <c r="W88" s="263"/>
      <c r="X88" s="263">
        <f t="shared" ca="1" si="13"/>
        <v>0</v>
      </c>
      <c r="Y88" s="263"/>
      <c r="Z88" s="263"/>
      <c r="AB88" s="265" t="str">
        <f t="shared" ca="1" si="14"/>
        <v>TinFenix Metals</v>
      </c>
    </row>
    <row r="89" spans="1:28" s="264" customFormat="1" ht="60" customHeight="1">
      <c r="A89" s="207" t="s">
        <v>770</v>
      </c>
      <c r="B89" s="208" t="str">
        <f ca="1">IF(LEN(A89)=0,"",INDEX('Smelter Look-up'!$A:$A,MATCH($A89,'Smelter Look-up'!$E:$E,0)))</f>
        <v>Tin</v>
      </c>
      <c r="C89" s="212" t="str">
        <f ca="1">IF(LEN(A89)=0,"",INDEX('Smelter Look-up'!$C:$C,MATCH($A89,'Smelter Look-up'!$E:$E,0)))</f>
        <v>Gejiu Non-Ferrous Metal Processing Co., Ltd.</v>
      </c>
      <c r="D89" s="270"/>
      <c r="E89" s="208" t="str">
        <f ca="1">IF(ISERROR($V89),"",OFFSET('Smelter Look-up'!$D$4,$V89-4,0)&amp;"")</f>
        <v>CHINA</v>
      </c>
      <c r="F89" s="208" t="str">
        <f ca="1">IF(ISERROR($V89),"",OFFSET('Smelter Look-up'!$E$4,$V89-4,0))</f>
        <v>CID000538</v>
      </c>
      <c r="G89" s="208" t="str">
        <f ca="1">IF(C89=$X$4,IF(ISERROR($V89),"Enter smelter details","RMI"),IF(ISERROR($V89),"",OFFSET('Smelter Look-up'!$F$4,$V89-4,0)))</f>
        <v>RMI</v>
      </c>
      <c r="H89" s="209">
        <f ca="1">IF(ISERROR($V89),"",OFFSET('Smelter Look-up'!$G$4,$V89-4,0))</f>
        <v>0</v>
      </c>
      <c r="I89" s="210" t="str">
        <f ca="1">IF(ISERROR($V89),"",OFFSET('Smelter Look-up'!$H$4,$V89-4,0))</f>
        <v>Gejiu</v>
      </c>
      <c r="J89" s="210" t="str">
        <f ca="1">IF(ISERROR($V89),"",OFFSET('Smelter Look-up'!$I$4,$V89-4,0))</f>
        <v>Yunnan Sheng</v>
      </c>
      <c r="K89" s="260"/>
      <c r="L89" s="260"/>
      <c r="M89" s="260" t="s">
        <v>15708</v>
      </c>
      <c r="N89" s="260" t="s">
        <v>15712</v>
      </c>
      <c r="O89" s="260" t="s">
        <v>15713</v>
      </c>
      <c r="P89" s="211" t="s">
        <v>489</v>
      </c>
      <c r="Q89" s="357" t="s">
        <v>15734</v>
      </c>
      <c r="R89" s="208" t="str">
        <f ca="1">IF(ISERROR($V89),"",OFFSET('Smelter Look-up'!$C$4,$V89-4,0)&amp;"")</f>
        <v>Gejiu Non-Ferrous Metal Processing Co., Ltd.</v>
      </c>
      <c r="S89" s="215" t="str">
        <f t="shared" ca="1" si="12"/>
        <v>CN</v>
      </c>
      <c r="T89" s="215" t="str">
        <f ca="1">IF(B89="","",IF(ISERROR(MATCH($J89,SorP!$B$1:$B$6230,0)),"",INDIRECT("'SorP'!$A$"&amp;MATCH($J89,SorP!$B$1:$B$6230,0))))</f>
        <v>CN-YN</v>
      </c>
      <c r="U89" s="231"/>
      <c r="V89" s="262">
        <f ca="1">IF(C89="",NA(),IF(OR(C89="Smelter not listed",C89="Smelter not yet identified"),MATCH($B89&amp;$D89,'Smelter Look-up'!$J:$J,0),MATCH($B89&amp;$C89,'Smelter Look-up'!$J:$J,0)))</f>
        <v>433</v>
      </c>
      <c r="W89" s="263"/>
      <c r="X89" s="263">
        <f t="shared" ca="1" si="13"/>
        <v>0</v>
      </c>
      <c r="Y89" s="263"/>
      <c r="Z89" s="263"/>
      <c r="AB89" s="265" t="str">
        <f t="shared" ca="1" si="14"/>
        <v>TinGejiu Non-Ferrous Metal Processing Co., Ltd.</v>
      </c>
    </row>
    <row r="90" spans="1:28" s="264" customFormat="1" ht="30" customHeight="1">
      <c r="A90" s="207" t="s">
        <v>2553</v>
      </c>
      <c r="B90" s="208" t="str">
        <f ca="1">IF(LEN(A90)=0,"",INDEX('Smelter Look-up'!$A:$A,MATCH($A90,'Smelter Look-up'!$E:$E,0)))</f>
        <v>Tin</v>
      </c>
      <c r="C90" s="212" t="str">
        <f ca="1">IF(LEN(A90)=0,"",INDEX('Smelter Look-up'!$C:$C,MATCH($A90,'Smelter Look-up'!$E:$E,0)))</f>
        <v>Guangdong Hanhe Non-Ferrous Metal Co., Ltd.</v>
      </c>
      <c r="D90" s="270"/>
      <c r="E90" s="208" t="str">
        <f ca="1">IF(ISERROR($V90),"",OFFSET('Smelter Look-up'!$D$4,$V90-4,0)&amp;"")</f>
        <v>CHINA</v>
      </c>
      <c r="F90" s="208" t="str">
        <f ca="1">IF(ISERROR($V90),"",OFFSET('Smelter Look-up'!$E$4,$V90-4,0))</f>
        <v>CID003116</v>
      </c>
      <c r="G90" s="208" t="str">
        <f ca="1">IF(C90=$X$4,IF(ISERROR($V90),"Enter smelter details","RMI"),IF(ISERROR($V90),"",OFFSET('Smelter Look-up'!$F$4,$V90-4,0)))</f>
        <v>RMI</v>
      </c>
      <c r="H90" s="209">
        <f ca="1">IF(ISERROR($V90),"",OFFSET('Smelter Look-up'!$G$4,$V90-4,0))</f>
        <v>0</v>
      </c>
      <c r="I90" s="210" t="str">
        <f ca="1">IF(ISERROR($V90),"",OFFSET('Smelter Look-up'!$H$4,$V90-4,0))</f>
        <v>Chaozhou</v>
      </c>
      <c r="J90" s="210" t="str">
        <f ca="1">IF(ISERROR($V90),"",OFFSET('Smelter Look-up'!$I$4,$V90-4,0))</f>
        <v>Guangdong Sheng</v>
      </c>
      <c r="K90" s="260"/>
      <c r="L90" s="260"/>
      <c r="M90" s="260" t="s">
        <v>15708</v>
      </c>
      <c r="N90" s="260" t="s">
        <v>15709</v>
      </c>
      <c r="O90" s="260" t="s">
        <v>15710</v>
      </c>
      <c r="P90" s="211" t="s">
        <v>488</v>
      </c>
      <c r="Q90" s="261" t="s">
        <v>15731</v>
      </c>
      <c r="R90" s="208" t="str">
        <f ca="1">IF(ISERROR($V90),"",OFFSET('Smelter Look-up'!$C$4,$V90-4,0)&amp;"")</f>
        <v>Guangdong Hanhe Non-Ferrous Metal Co., Ltd.</v>
      </c>
      <c r="S90" s="215" t="str">
        <f t="shared" ca="1" si="12"/>
        <v>CN</v>
      </c>
      <c r="T90" s="215" t="str">
        <f ca="1">IF(B90="","",IF(ISERROR(MATCH($J90,SorP!$B$1:$B$6230,0)),"",INDIRECT("'SorP'!$A$"&amp;MATCH($J90,SorP!$B$1:$B$6230,0))))</f>
        <v>CN-GD</v>
      </c>
      <c r="U90" s="231"/>
      <c r="V90" s="262">
        <f ca="1">IF(C90="",NA(),IF(OR(C90="Smelter not listed",C90="Smelter not yet identified"),MATCH($B90&amp;$D90,'Smelter Look-up'!$J:$J,0),MATCH($B90&amp;$C90,'Smelter Look-up'!$J:$J,0)))</f>
        <v>439</v>
      </c>
      <c r="W90" s="263"/>
      <c r="X90" s="263">
        <f t="shared" ca="1" si="13"/>
        <v>0</v>
      </c>
      <c r="Y90" s="263"/>
      <c r="Z90" s="263"/>
      <c r="AB90" s="265" t="str">
        <f t="shared" ca="1" si="14"/>
        <v>TinGuangdong Hanhe Non-Ferrous Metal Co., Ltd.</v>
      </c>
    </row>
    <row r="91" spans="1:28" s="264" customFormat="1" ht="20.100000000000001" customHeight="1">
      <c r="A91" s="207" t="s">
        <v>774</v>
      </c>
      <c r="B91" s="208" t="str">
        <f ca="1">IF(LEN(A91)=0,"",INDEX('Smelter Look-up'!$A:$A,MATCH($A91,'Smelter Look-up'!$E:$E,0)))</f>
        <v>Tin</v>
      </c>
      <c r="C91" s="212" t="str">
        <f ca="1">IF(LEN(A91)=0,"",INDEX('Smelter Look-up'!$C:$C,MATCH($A91,'Smelter Look-up'!$E:$E,0)))</f>
        <v>Malaysia Smelting Corporation (MSC)</v>
      </c>
      <c r="D91" s="270"/>
      <c r="E91" s="208" t="str">
        <f ca="1">IF(ISERROR($V91),"",OFFSET('Smelter Look-up'!$D$4,$V91-4,0)&amp;"")</f>
        <v>MALAYSIA</v>
      </c>
      <c r="F91" s="208" t="str">
        <f ca="1">IF(ISERROR($V91),"",OFFSET('Smelter Look-up'!$E$4,$V91-4,0))</f>
        <v>CID001105</v>
      </c>
      <c r="G91" s="208" t="str">
        <f ca="1">IF(C91=$X$4,IF(ISERROR($V91),"Enter smelter details","RMI"),IF(ISERROR($V91),"",OFFSET('Smelter Look-up'!$F$4,$V91-4,0)))</f>
        <v>RMI</v>
      </c>
      <c r="H91" s="209">
        <f ca="1">IF(ISERROR($V91),"",OFFSET('Smelter Look-up'!$G$4,$V91-4,0))</f>
        <v>0</v>
      </c>
      <c r="I91" s="210" t="str">
        <f ca="1">IF(ISERROR($V91),"",OFFSET('Smelter Look-up'!$H$4,$V91-4,0))</f>
        <v>Butterworth</v>
      </c>
      <c r="J91" s="210" t="str">
        <f ca="1">IF(ISERROR($V91),"",OFFSET('Smelter Look-up'!$I$4,$V91-4,0))</f>
        <v>Pulau Pinang</v>
      </c>
      <c r="K91" s="260"/>
      <c r="L91" s="260"/>
      <c r="M91" s="260" t="s">
        <v>15714</v>
      </c>
      <c r="N91" s="260" t="s">
        <v>15715</v>
      </c>
      <c r="O91" s="260" t="s">
        <v>1115</v>
      </c>
      <c r="P91" s="211" t="s">
        <v>489</v>
      </c>
      <c r="Q91" s="357" t="s">
        <v>15742</v>
      </c>
      <c r="R91" s="208" t="str">
        <f ca="1">IF(ISERROR($V91),"",OFFSET('Smelter Look-up'!$C$4,$V91-4,0)&amp;"")</f>
        <v>Malaysia Smelting Corporation (MSC)</v>
      </c>
      <c r="S91" s="215" t="str">
        <f t="shared" ca="1" si="12"/>
        <v>MY</v>
      </c>
      <c r="T91" s="215" t="str">
        <f ca="1">IF(B91="","",IF(ISERROR(MATCH($J91,SorP!$B$1:$B$6230,0)),"",INDIRECT("'SorP'!$A$"&amp;MATCH($J91,SorP!$B$1:$B$6230,0))))</f>
        <v>MY-07</v>
      </c>
      <c r="U91" s="231"/>
      <c r="V91" s="262">
        <f ca="1">IF(C91="",NA(),IF(OR(C91="Smelter not listed",C91="Smelter not yet identified"),MATCH($B91&amp;$D91,'Smelter Look-up'!$J:$J,0),MATCH($B91&amp;$C91,'Smelter Look-up'!$J:$J,0)))</f>
        <v>457</v>
      </c>
      <c r="W91" s="263"/>
      <c r="X91" s="263">
        <f t="shared" ca="1" si="13"/>
        <v>0</v>
      </c>
      <c r="Y91" s="263"/>
      <c r="Z91" s="263"/>
      <c r="AB91" s="265" t="str">
        <f t="shared" ca="1" si="14"/>
        <v>TinMalaysia Smelting Corporation (MSC)</v>
      </c>
    </row>
    <row r="92" spans="1:28" s="264" customFormat="1" ht="30" customHeight="1">
      <c r="A92" s="207" t="s">
        <v>1794</v>
      </c>
      <c r="B92" s="208" t="str">
        <f ca="1">IF(LEN(A92)=0,"",INDEX('Smelter Look-up'!$A:$A,MATCH($A92,'Smelter Look-up'!$E:$E,0)))</f>
        <v>Tin</v>
      </c>
      <c r="C92" s="212" t="str">
        <f ca="1">IF(LEN(A92)=0,"",INDEX('Smelter Look-up'!$C:$C,MATCH($A92,'Smelter Look-up'!$E:$E,0)))</f>
        <v>Metallic Resources, Inc.</v>
      </c>
      <c r="D92" s="270"/>
      <c r="E92" s="208" t="str">
        <f ca="1">IF(ISERROR($V92),"",OFFSET('Smelter Look-up'!$D$4,$V92-4,0)&amp;"")</f>
        <v>UNITED STATES OF AMERICA</v>
      </c>
      <c r="F92" s="208" t="str">
        <f ca="1">IF(ISERROR($V92),"",OFFSET('Smelter Look-up'!$E$4,$V92-4,0))</f>
        <v>CID001142</v>
      </c>
      <c r="G92" s="208" t="str">
        <f ca="1">IF(C92=$X$4,IF(ISERROR($V92),"Enter smelter details","RMI"),IF(ISERROR($V92),"",OFFSET('Smelter Look-up'!$F$4,$V92-4,0)))</f>
        <v>RMI</v>
      </c>
      <c r="H92" s="209">
        <f ca="1">IF(ISERROR($V92),"",OFFSET('Smelter Look-up'!$G$4,$V92-4,0))</f>
        <v>0</v>
      </c>
      <c r="I92" s="210" t="str">
        <f ca="1">IF(ISERROR($V92),"",OFFSET('Smelter Look-up'!$H$4,$V92-4,0))</f>
        <v>Twinsburg</v>
      </c>
      <c r="J92" s="210" t="str">
        <f ca="1">IF(ISERROR($V92),"",OFFSET('Smelter Look-up'!$I$4,$V92-4,0))</f>
        <v>Ohio</v>
      </c>
      <c r="K92" s="260"/>
      <c r="L92" s="260"/>
      <c r="M92" s="260" t="s">
        <v>15708</v>
      </c>
      <c r="N92" s="260" t="s">
        <v>15709</v>
      </c>
      <c r="O92" s="260" t="s">
        <v>15710</v>
      </c>
      <c r="P92" s="211" t="s">
        <v>489</v>
      </c>
      <c r="Q92" s="357" t="s">
        <v>15744</v>
      </c>
      <c r="R92" s="208" t="str">
        <f ca="1">IF(ISERROR($V92),"",OFFSET('Smelter Look-up'!$C$4,$V92-4,0)&amp;"")</f>
        <v>Metallic Resources, Inc.</v>
      </c>
      <c r="S92" s="215" t="str">
        <f t="shared" ca="1" si="12"/>
        <v>US</v>
      </c>
      <c r="T92" s="215" t="str">
        <f ca="1">IF(B92="","",IF(ISERROR(MATCH($J92,SorP!$B$1:$B$6230,0)),"",INDIRECT("'SorP'!$A$"&amp;MATCH($J92,SorP!$B$1:$B$6230,0))))</f>
        <v>US-OH</v>
      </c>
      <c r="U92" s="231"/>
      <c r="V92" s="262">
        <f ca="1">IF(C92="",NA(),IF(OR(C92="Smelter not listed",C92="Smelter not yet identified"),MATCH($B92&amp;$D92,'Smelter Look-up'!$J:$J,0),MATCH($B92&amp;$C92,'Smelter Look-up'!$J:$J,0)))</f>
        <v>461</v>
      </c>
      <c r="W92" s="263"/>
      <c r="X92" s="263">
        <f t="shared" ca="1" si="13"/>
        <v>0</v>
      </c>
      <c r="Y92" s="263"/>
      <c r="Z92" s="263"/>
      <c r="AB92" s="265" t="str">
        <f t="shared" ca="1" si="14"/>
        <v>TinMetallic Resources, Inc.</v>
      </c>
    </row>
    <row r="93" spans="1:28" s="264" customFormat="1" ht="30" customHeight="1">
      <c r="A93" s="207" t="s">
        <v>1829</v>
      </c>
      <c r="B93" s="208" t="str">
        <f ca="1">IF(LEN(A93)=0,"",INDEX('Smelter Look-up'!$A:$A,MATCH($A93,'Smelter Look-up'!$E:$E,0)))</f>
        <v>Tin</v>
      </c>
      <c r="C93" s="212" t="str">
        <f ca="1">IF(LEN(A93)=0,"",INDEX('Smelter Look-up'!$C:$C,MATCH($A93,'Smelter Look-up'!$E:$E,0)))</f>
        <v>Metallo Belgium N.V.</v>
      </c>
      <c r="D93" s="270"/>
      <c r="E93" s="208" t="str">
        <f ca="1">IF(ISERROR($V93),"",OFFSET('Smelter Look-up'!$D$4,$V93-4,0)&amp;"")</f>
        <v>BELGIUM</v>
      </c>
      <c r="F93" s="208" t="str">
        <f ca="1">IF(ISERROR($V93),"",OFFSET('Smelter Look-up'!$E$4,$V93-4,0))</f>
        <v>CID002773</v>
      </c>
      <c r="G93" s="208" t="str">
        <f ca="1">IF(C93=$X$4,IF(ISERROR($V93),"Enter smelter details","RMI"),IF(ISERROR($V93),"",OFFSET('Smelter Look-up'!$F$4,$V93-4,0)))</f>
        <v>RMI</v>
      </c>
      <c r="H93" s="209">
        <f ca="1">IF(ISERROR($V93),"",OFFSET('Smelter Look-up'!$G$4,$V93-4,0))</f>
        <v>0</v>
      </c>
      <c r="I93" s="210" t="str">
        <f ca="1">IF(ISERROR($V93),"",OFFSET('Smelter Look-up'!$H$4,$V93-4,0))</f>
        <v>Beerse</v>
      </c>
      <c r="J93" s="210" t="str">
        <f ca="1">IF(ISERROR($V93),"",OFFSET('Smelter Look-up'!$I$4,$V93-4,0))</f>
        <v>Antwerpen</v>
      </c>
      <c r="K93" s="260"/>
      <c r="L93" s="260"/>
      <c r="M93" s="260" t="s">
        <v>15708</v>
      </c>
      <c r="N93" s="260" t="s">
        <v>15709</v>
      </c>
      <c r="O93" s="260" t="s">
        <v>15710</v>
      </c>
      <c r="P93" s="211" t="s">
        <v>488</v>
      </c>
      <c r="Q93" s="261" t="s">
        <v>15731</v>
      </c>
      <c r="R93" s="208" t="str">
        <f ca="1">IF(ISERROR($V93),"",OFFSET('Smelter Look-up'!$C$4,$V93-4,0)&amp;"")</f>
        <v>Metallo Belgium N.V.</v>
      </c>
      <c r="S93" s="215" t="str">
        <f t="shared" ca="1" si="12"/>
        <v>BE</v>
      </c>
      <c r="T93" s="215" t="str">
        <f ca="1">IF(B93="","",IF(ISERROR(MATCH($J93,SorP!$B$1:$B$6230,0)),"",INDIRECT("'SorP'!$A$"&amp;MATCH($J93,SorP!$B$1:$B$6230,0))))</f>
        <v>BE-VAN</v>
      </c>
      <c r="U93" s="231"/>
      <c r="V93" s="262">
        <f ca="1">IF(C93="",NA(),IF(OR(C93="Smelter not listed",C93="Smelter not yet identified"),MATCH($B93&amp;$D93,'Smelter Look-up'!$J:$J,0),MATCH($B93&amp;$C93,'Smelter Look-up'!$J:$J,0)))</f>
        <v>462</v>
      </c>
      <c r="W93" s="263"/>
      <c r="X93" s="263">
        <f t="shared" ca="1" si="13"/>
        <v>0</v>
      </c>
      <c r="Y93" s="263"/>
      <c r="Z93" s="263"/>
      <c r="AB93" s="265" t="str">
        <f t="shared" ca="1" si="14"/>
        <v>TinMetallo Belgium N.V.</v>
      </c>
    </row>
    <row r="94" spans="1:28" s="264" customFormat="1" ht="30" customHeight="1">
      <c r="A94" s="207" t="s">
        <v>775</v>
      </c>
      <c r="B94" s="208" t="str">
        <f ca="1">IF(LEN(A94)=0,"",INDEX('Smelter Look-up'!$A:$A,MATCH($A94,'Smelter Look-up'!$E:$E,0)))</f>
        <v>Tin</v>
      </c>
      <c r="C94" s="212" t="str">
        <f ca="1">IF(LEN(A94)=0,"",INDEX('Smelter Look-up'!$C:$C,MATCH($A94,'Smelter Look-up'!$E:$E,0)))</f>
        <v>Mineracao Taboca S.A.</v>
      </c>
      <c r="D94" s="270"/>
      <c r="E94" s="208" t="str">
        <f ca="1">IF(ISERROR($V94),"",OFFSET('Smelter Look-up'!$D$4,$V94-4,0)&amp;"")</f>
        <v>BRAZIL</v>
      </c>
      <c r="F94" s="208" t="str">
        <f ca="1">IF(ISERROR($V94),"",OFFSET('Smelter Look-up'!$E$4,$V94-4,0))</f>
        <v>CID001173</v>
      </c>
      <c r="G94" s="208" t="str">
        <f ca="1">IF(C94=$X$4,IF(ISERROR($V94),"Enter smelter details","RMI"),IF(ISERROR($V94),"",OFFSET('Smelter Look-up'!$F$4,$V94-4,0)))</f>
        <v>RMI</v>
      </c>
      <c r="H94" s="209">
        <f ca="1">IF(ISERROR($V94),"",OFFSET('Smelter Look-up'!$G$4,$V94-4,0))</f>
        <v>0</v>
      </c>
      <c r="I94" s="210" t="str">
        <f ca="1">IF(ISERROR($V94),"",OFFSET('Smelter Look-up'!$H$4,$V94-4,0))</f>
        <v>Bairro Guarapiranga</v>
      </c>
      <c r="J94" s="210" t="str">
        <f ca="1">IF(ISERROR($V94),"",OFFSET('Smelter Look-up'!$I$4,$V94-4,0))</f>
        <v>São Paulo</v>
      </c>
      <c r="K94" s="260"/>
      <c r="L94" s="260"/>
      <c r="M94" s="260" t="s">
        <v>15708</v>
      </c>
      <c r="N94" s="260" t="s">
        <v>15716</v>
      </c>
      <c r="O94" s="260" t="s">
        <v>15717</v>
      </c>
      <c r="P94" s="211" t="s">
        <v>489</v>
      </c>
      <c r="Q94" s="261" t="s">
        <v>15731</v>
      </c>
      <c r="R94" s="208" t="str">
        <f ca="1">IF(ISERROR($V94),"",OFFSET('Smelter Look-up'!$C$4,$V94-4,0)&amp;"")</f>
        <v>Mineracao Taboca S.A.</v>
      </c>
      <c r="S94" s="215" t="str">
        <f t="shared" ca="1" si="12"/>
        <v>BR</v>
      </c>
      <c r="T94" s="215" t="str">
        <f ca="1">IF(B94="","",IF(ISERROR(MATCH($J94,SorP!$B$1:$B$6230,0)),"",INDIRECT("'SorP'!$A$"&amp;MATCH($J94,SorP!$B$1:$B$6230,0))))</f>
        <v>BR-SP</v>
      </c>
      <c r="U94" s="231"/>
      <c r="V94" s="262">
        <f ca="1">IF(C94="",NA(),IF(OR(C94="Smelter not listed",C94="Smelter not yet identified"),MATCH($B94&amp;$D94,'Smelter Look-up'!$J:$J,0),MATCH($B94&amp;$C94,'Smelter Look-up'!$J:$J,0)))</f>
        <v>464</v>
      </c>
      <c r="W94" s="263"/>
      <c r="X94" s="263">
        <f t="shared" ca="1" si="13"/>
        <v>0</v>
      </c>
      <c r="Y94" s="263"/>
      <c r="Z94" s="263"/>
      <c r="AB94" s="265" t="str">
        <f t="shared" ca="1" si="14"/>
        <v>TinMineracao Taboca S.A.</v>
      </c>
    </row>
    <row r="95" spans="1:28" s="264" customFormat="1" ht="30" customHeight="1">
      <c r="A95" s="207" t="s">
        <v>776</v>
      </c>
      <c r="B95" s="208" t="str">
        <f ca="1">IF(LEN(A95)=0,"",INDEX('Smelter Look-up'!$A:$A,MATCH($A95,'Smelter Look-up'!$E:$E,0)))</f>
        <v>Tin</v>
      </c>
      <c r="C95" s="212" t="str">
        <f ca="1">IF(LEN(A95)=0,"",INDEX('Smelter Look-up'!$C:$C,MATCH($A95,'Smelter Look-up'!$E:$E,0)))</f>
        <v>Minsur</v>
      </c>
      <c r="D95" s="270"/>
      <c r="E95" s="208" t="str">
        <f ca="1">IF(ISERROR($V95),"",OFFSET('Smelter Look-up'!$D$4,$V95-4,0)&amp;"")</f>
        <v>PERU</v>
      </c>
      <c r="F95" s="208" t="str">
        <f ca="1">IF(ISERROR($V95),"",OFFSET('Smelter Look-up'!$E$4,$V95-4,0))</f>
        <v>CID001182</v>
      </c>
      <c r="G95" s="208" t="str">
        <f ca="1">IF(C95=$X$4,IF(ISERROR($V95),"Enter smelter details","RMI"),IF(ISERROR($V95),"",OFFSET('Smelter Look-up'!$F$4,$V95-4,0)))</f>
        <v>RMI</v>
      </c>
      <c r="H95" s="209">
        <f ca="1">IF(ISERROR($V95),"",OFFSET('Smelter Look-up'!$G$4,$V95-4,0))</f>
        <v>0</v>
      </c>
      <c r="I95" s="210" t="str">
        <f ca="1">IF(ISERROR($V95),"",OFFSET('Smelter Look-up'!$H$4,$V95-4,0))</f>
        <v>Paracas</v>
      </c>
      <c r="J95" s="210" t="str">
        <f ca="1">IF(ISERROR($V95),"",OFFSET('Smelter Look-up'!$I$4,$V95-4,0))</f>
        <v>Ika</v>
      </c>
      <c r="K95" s="260"/>
      <c r="L95" s="260"/>
      <c r="M95" s="260" t="s">
        <v>15708</v>
      </c>
      <c r="N95" s="260" t="s">
        <v>15718</v>
      </c>
      <c r="O95" s="260" t="s">
        <v>15719</v>
      </c>
      <c r="P95" s="211" t="s">
        <v>489</v>
      </c>
      <c r="Q95" s="357" t="s">
        <v>15735</v>
      </c>
      <c r="R95" s="208" t="str">
        <f ca="1">IF(ISERROR($V95),"",OFFSET('Smelter Look-up'!$C$4,$V95-4,0)&amp;"")</f>
        <v>Minsur</v>
      </c>
      <c r="S95" s="215" t="str">
        <f t="shared" ca="1" si="12"/>
        <v>PE</v>
      </c>
      <c r="T95" s="215" t="str">
        <f ca="1">IF(B95="","",IF(ISERROR(MATCH($J95,SorP!$B$1:$B$6230,0)),"",INDIRECT("'SorP'!$A$"&amp;MATCH($J95,SorP!$B$1:$B$6230,0))))</f>
        <v>PE-ICA</v>
      </c>
      <c r="U95" s="231"/>
      <c r="V95" s="262">
        <f ca="1">IF(C95="",NA(),IF(OR(C95="Smelter not listed",C95="Smelter not yet identified"),MATCH($B95&amp;$D95,'Smelter Look-up'!$J:$J,0),MATCH($B95&amp;$C95,'Smelter Look-up'!$J:$J,0)))</f>
        <v>468</v>
      </c>
      <c r="W95" s="263"/>
      <c r="X95" s="263">
        <f t="shared" ca="1" si="13"/>
        <v>0</v>
      </c>
      <c r="Y95" s="263"/>
      <c r="Z95" s="263"/>
      <c r="AB95" s="265" t="str">
        <f t="shared" ca="1" si="14"/>
        <v>TinMinsur</v>
      </c>
    </row>
    <row r="96" spans="1:28" s="264" customFormat="1" ht="30" customHeight="1">
      <c r="A96" s="207" t="s">
        <v>777</v>
      </c>
      <c r="B96" s="208" t="str">
        <f ca="1">IF(LEN(A96)=0,"",INDEX('Smelter Look-up'!$A:$A,MATCH($A96,'Smelter Look-up'!$E:$E,0)))</f>
        <v>Tin</v>
      </c>
      <c r="C96" s="212" t="str">
        <f ca="1">IF(LEN(A96)=0,"",INDEX('Smelter Look-up'!$C:$C,MATCH($A96,'Smelter Look-up'!$E:$E,0)))</f>
        <v>Mitsubishi Materials Corporation</v>
      </c>
      <c r="D96" s="270"/>
      <c r="E96" s="208" t="str">
        <f ca="1">IF(ISERROR($V96),"",OFFSET('Smelter Look-up'!$D$4,$V96-4,0)&amp;"")</f>
        <v>JAPAN</v>
      </c>
      <c r="F96" s="208" t="str">
        <f ca="1">IF(ISERROR($V96),"",OFFSET('Smelter Look-up'!$E$4,$V96-4,0))</f>
        <v>CID001191</v>
      </c>
      <c r="G96" s="208" t="str">
        <f ca="1">IF(C96=$X$4,IF(ISERROR($V96),"Enter smelter details","RMI"),IF(ISERROR($V96),"",OFFSET('Smelter Look-up'!$F$4,$V96-4,0)))</f>
        <v>RMI</v>
      </c>
      <c r="H96" s="209">
        <f ca="1">IF(ISERROR($V96),"",OFFSET('Smelter Look-up'!$G$4,$V96-4,0))</f>
        <v>0</v>
      </c>
      <c r="I96" s="210" t="str">
        <f ca="1">IF(ISERROR($V96),"",OFFSET('Smelter Look-up'!$H$4,$V96-4,0))</f>
        <v>Tokyo</v>
      </c>
      <c r="J96" s="210" t="str">
        <f ca="1">IF(ISERROR($V96),"",OFFSET('Smelter Look-up'!$I$4,$V96-4,0))</f>
        <v>Tokyo</v>
      </c>
      <c r="K96" s="260"/>
      <c r="L96" s="260"/>
      <c r="M96" s="260" t="s">
        <v>15708</v>
      </c>
      <c r="N96" s="260" t="s">
        <v>15709</v>
      </c>
      <c r="O96" s="260" t="s">
        <v>15710</v>
      </c>
      <c r="P96" s="211" t="s">
        <v>488</v>
      </c>
      <c r="Q96" s="357" t="s">
        <v>15743</v>
      </c>
      <c r="R96" s="208" t="str">
        <f ca="1">IF(ISERROR($V96),"",OFFSET('Smelter Look-up'!$C$4,$V96-4,0)&amp;"")</f>
        <v>Mitsubishi Materials Corporation</v>
      </c>
      <c r="S96" s="215" t="str">
        <f t="shared" ca="1" si="12"/>
        <v>JP</v>
      </c>
      <c r="T96" s="215" t="str">
        <f ca="1">IF(B96="","",IF(ISERROR(MATCH($J96,SorP!$B$1:$B$6230,0)),"",INDIRECT("'SorP'!$A$"&amp;MATCH($J96,SorP!$B$1:$B$6230,0))))</f>
        <v>JP-13</v>
      </c>
      <c r="U96" s="231"/>
      <c r="V96" s="262">
        <f ca="1">IF(C96="",NA(),IF(OR(C96="Smelter not listed",C96="Smelter not yet identified"),MATCH($B96&amp;$D96,'Smelter Look-up'!$J:$J,0),MATCH($B96&amp;$C96,'Smelter Look-up'!$J:$J,0)))</f>
        <v>469</v>
      </c>
      <c r="W96" s="263"/>
      <c r="X96" s="263">
        <f t="shared" ca="1" si="13"/>
        <v>0</v>
      </c>
      <c r="Y96" s="263"/>
      <c r="Z96" s="263"/>
      <c r="AB96" s="265" t="str">
        <f t="shared" ca="1" si="14"/>
        <v>TinMitsubishi Materials Corporation</v>
      </c>
    </row>
    <row r="97" spans="1:28" s="264" customFormat="1" ht="20.100000000000001" customHeight="1">
      <c r="A97" s="207" t="s">
        <v>779</v>
      </c>
      <c r="B97" s="208" t="str">
        <f ca="1">IF(LEN(A97)=0,"",INDEX('Smelter Look-up'!$A:$A,MATCH($A97,'Smelter Look-up'!$E:$E,0)))</f>
        <v>Tin</v>
      </c>
      <c r="C97" s="212" t="str">
        <f ca="1">IF(LEN(A97)=0,"",INDEX('Smelter Look-up'!$C:$C,MATCH($A97,'Smelter Look-up'!$E:$E,0)))</f>
        <v>O.M. Manufacturing (Thailand) Co., Ltd.</v>
      </c>
      <c r="D97" s="270"/>
      <c r="E97" s="208" t="str">
        <f ca="1">IF(ISERROR($V97),"",OFFSET('Smelter Look-up'!$D$4,$V97-4,0)&amp;"")</f>
        <v>THAILAND</v>
      </c>
      <c r="F97" s="208" t="str">
        <f ca="1">IF(ISERROR($V97),"",OFFSET('Smelter Look-up'!$E$4,$V97-4,0))</f>
        <v>CID001314</v>
      </c>
      <c r="G97" s="208" t="str">
        <f ca="1">IF(C97=$X$4,IF(ISERROR($V97),"Enter smelter details","RMI"),IF(ISERROR($V97),"",OFFSET('Smelter Look-up'!$F$4,$V97-4,0)))</f>
        <v>RMI</v>
      </c>
      <c r="H97" s="209">
        <f ca="1">IF(ISERROR($V97),"",OFFSET('Smelter Look-up'!$G$4,$V97-4,0))</f>
        <v>0</v>
      </c>
      <c r="I97" s="210" t="str">
        <f ca="1">IF(ISERROR($V97),"",OFFSET('Smelter Look-up'!$H$4,$V97-4,0))</f>
        <v>Nongkham Sriracha</v>
      </c>
      <c r="J97" s="210" t="str">
        <f ca="1">IF(ISERROR($V97),"",OFFSET('Smelter Look-up'!$I$4,$V97-4,0))</f>
        <v>Chon Buri</v>
      </c>
      <c r="K97" s="260"/>
      <c r="L97" s="260"/>
      <c r="M97" s="260"/>
      <c r="N97" s="260"/>
      <c r="O97" s="260"/>
      <c r="P97" s="211"/>
      <c r="Q97" s="261" t="s">
        <v>15731</v>
      </c>
      <c r="R97" s="208" t="str">
        <f ca="1">IF(ISERROR($V97),"",OFFSET('Smelter Look-up'!$C$4,$V97-4,0)&amp;"")</f>
        <v>O.M. Manufacturing (Thailand) Co., Ltd.</v>
      </c>
      <c r="S97" s="215" t="str">
        <f t="shared" ca="1" si="12"/>
        <v>TH</v>
      </c>
      <c r="T97" s="215" t="str">
        <f ca="1">IF(B97="","",IF(ISERROR(MATCH($J97,SorP!$B$1:$B$6230,0)),"",INDIRECT("'SorP'!$A$"&amp;MATCH($J97,SorP!$B$1:$B$6230,0))))</f>
        <v>TH-20</v>
      </c>
      <c r="U97" s="231"/>
      <c r="V97" s="262">
        <f ca="1">IF(C97="",NA(),IF(OR(C97="Smelter not listed",C97="Smelter not yet identified"),MATCH($B97&amp;$D97,'Smelter Look-up'!$J:$J,0),MATCH($B97&amp;$C97,'Smelter Look-up'!$J:$J,0)))</f>
        <v>476</v>
      </c>
      <c r="W97" s="263"/>
      <c r="X97" s="263">
        <f t="shared" ca="1" si="13"/>
        <v>0</v>
      </c>
      <c r="Y97" s="263"/>
      <c r="Z97" s="263"/>
      <c r="AB97" s="265" t="str">
        <f t="shared" ca="1" si="14"/>
        <v>TinO.M. Manufacturing (Thailand) Co., Ltd.</v>
      </c>
    </row>
    <row r="98" spans="1:28" s="264" customFormat="1" ht="30" customHeight="1">
      <c r="A98" s="207" t="s">
        <v>1402</v>
      </c>
      <c r="B98" s="208" t="str">
        <f ca="1">IF(LEN(A98)=0,"",INDEX('Smelter Look-up'!$A:$A,MATCH($A98,'Smelter Look-up'!$E:$E,0)))</f>
        <v>Tin</v>
      </c>
      <c r="C98" s="212" t="str">
        <f ca="1">IF(LEN(A98)=0,"",INDEX('Smelter Look-up'!$C:$C,MATCH($A98,'Smelter Look-up'!$E:$E,0)))</f>
        <v>O.M. Manufacturing Philippines, Inc.</v>
      </c>
      <c r="D98" s="270"/>
      <c r="E98" s="208" t="str">
        <f ca="1">IF(ISERROR($V98),"",OFFSET('Smelter Look-up'!$D$4,$V98-4,0)&amp;"")</f>
        <v>PHILIPPINES</v>
      </c>
      <c r="F98" s="208" t="str">
        <f ca="1">IF(ISERROR($V98),"",OFFSET('Smelter Look-up'!$E$4,$V98-4,0))</f>
        <v>CID002517</v>
      </c>
      <c r="G98" s="208" t="str">
        <f ca="1">IF(C98=$X$4,IF(ISERROR($V98),"Enter smelter details","RMI"),IF(ISERROR($V98),"",OFFSET('Smelter Look-up'!$F$4,$V98-4,0)))</f>
        <v>RMI</v>
      </c>
      <c r="H98" s="209">
        <f ca="1">IF(ISERROR($V98),"",OFFSET('Smelter Look-up'!$G$4,$V98-4,0))</f>
        <v>0</v>
      </c>
      <c r="I98" s="210" t="str">
        <f ca="1">IF(ISERROR($V98),"",OFFSET('Smelter Look-up'!$H$4,$V98-4,0))</f>
        <v>Rosario</v>
      </c>
      <c r="J98" s="210" t="str">
        <f ca="1">IF(ISERROR($V98),"",OFFSET('Smelter Look-up'!$I$4,$V98-4,0))</f>
        <v>Cavite</v>
      </c>
      <c r="K98" s="260"/>
      <c r="L98" s="260"/>
      <c r="M98" s="260" t="s">
        <v>15693</v>
      </c>
      <c r="N98" s="260" t="s">
        <v>15720</v>
      </c>
      <c r="O98" s="260" t="s">
        <v>15720</v>
      </c>
      <c r="P98" s="211" t="s">
        <v>488</v>
      </c>
      <c r="Q98" s="261" t="s">
        <v>15731</v>
      </c>
      <c r="R98" s="208" t="str">
        <f ca="1">IF(ISERROR($V98),"",OFFSET('Smelter Look-up'!$C$4,$V98-4,0)&amp;"")</f>
        <v>O.M. Manufacturing Philippines, Inc.</v>
      </c>
      <c r="S98" s="215" t="str">
        <f t="shared" ca="1" si="12"/>
        <v>PH</v>
      </c>
      <c r="T98" s="215" t="str">
        <f ca="1">IF(B98="","",IF(ISERROR(MATCH($J98,SorP!$B$1:$B$6230,0)),"",INDIRECT("'SorP'!$A$"&amp;MATCH($J98,SorP!$B$1:$B$6230,0))))</f>
        <v>PH-CAV</v>
      </c>
      <c r="U98" s="231"/>
      <c r="V98" s="262">
        <f ca="1">IF(C98="",NA(),IF(OR(C98="Smelter not listed",C98="Smelter not yet identified"),MATCH($B98&amp;$D98,'Smelter Look-up'!$J:$J,0),MATCH($B98&amp;$C98,'Smelter Look-up'!$J:$J,0)))</f>
        <v>477</v>
      </c>
      <c r="W98" s="263"/>
      <c r="X98" s="263">
        <f t="shared" ca="1" si="13"/>
        <v>0</v>
      </c>
      <c r="Y98" s="263"/>
      <c r="Z98" s="263"/>
      <c r="AB98" s="265" t="str">
        <f t="shared" ca="1" si="14"/>
        <v>TinO.M. Manufacturing Philippines, Inc.</v>
      </c>
    </row>
    <row r="99" spans="1:28" s="264" customFormat="1" ht="45" customHeight="1">
      <c r="A99" s="207" t="s">
        <v>780</v>
      </c>
      <c r="B99" s="208" t="str">
        <f ca="1">IF(LEN(A99)=0,"",INDEX('Smelter Look-up'!$A:$A,MATCH($A99,'Smelter Look-up'!$E:$E,0)))</f>
        <v>Tin</v>
      </c>
      <c r="C99" s="212" t="str">
        <f ca="1">IF(LEN(A99)=0,"",INDEX('Smelter Look-up'!$C:$C,MATCH($A99,'Smelter Look-up'!$E:$E,0)))</f>
        <v>Operaciones Metalurgicas S.A.</v>
      </c>
      <c r="D99" s="270"/>
      <c r="E99" s="208" t="str">
        <f ca="1">IF(ISERROR($V99),"",OFFSET('Smelter Look-up'!$D$4,$V99-4,0)&amp;"")</f>
        <v>BOLIVIA (PLURINATIONAL STATE OF)</v>
      </c>
      <c r="F99" s="208" t="str">
        <f ca="1">IF(ISERROR($V99),"",OFFSET('Smelter Look-up'!$E$4,$V99-4,0))</f>
        <v>CID001337</v>
      </c>
      <c r="G99" s="208" t="str">
        <f ca="1">IF(C99=$X$4,IF(ISERROR($V99),"Enter smelter details","RMI"),IF(ISERROR($V99),"",OFFSET('Smelter Look-up'!$F$4,$V99-4,0)))</f>
        <v>RMI</v>
      </c>
      <c r="H99" s="209">
        <f ca="1">IF(ISERROR($V99),"",OFFSET('Smelter Look-up'!$G$4,$V99-4,0))</f>
        <v>0</v>
      </c>
      <c r="I99" s="210" t="str">
        <f ca="1">IF(ISERROR($V99),"",OFFSET('Smelter Look-up'!$H$4,$V99-4,0))</f>
        <v>Oruro</v>
      </c>
      <c r="J99" s="210" t="str">
        <f ca="1">IF(ISERROR($V99),"",OFFSET('Smelter Look-up'!$I$4,$V99-4,0))</f>
        <v>Oruro</v>
      </c>
      <c r="K99" s="260"/>
      <c r="L99" s="260"/>
      <c r="M99" s="260"/>
      <c r="N99" s="260"/>
      <c r="O99" s="260"/>
      <c r="P99" s="211"/>
      <c r="Q99" s="261" t="s">
        <v>15731</v>
      </c>
      <c r="R99" s="208" t="str">
        <f ca="1">IF(ISERROR($V99),"",OFFSET('Smelter Look-up'!$C$4,$V99-4,0)&amp;"")</f>
        <v>Operaciones Metalurgicas S.A.</v>
      </c>
      <c r="S99" s="215" t="str">
        <f t="shared" ref="S99:S129" ca="1" si="15">IF(B99="","",IF(ISERROR(MATCH($E99,CL,0)),"Unknown",INDIRECT("'C'!$A$"&amp;MATCH($E99,CL,0)+1)))</f>
        <v>BO</v>
      </c>
      <c r="T99" s="215" t="str">
        <f ca="1">IF(B99="","",IF(ISERROR(MATCH($J99,SorP!$B$1:$B$6230,0)),"",INDIRECT("'SorP'!$A$"&amp;MATCH($J99,SorP!$B$1:$B$6230,0))))</f>
        <v>BO-O</v>
      </c>
      <c r="U99" s="231"/>
      <c r="V99" s="262">
        <f ca="1">IF(C99="",NA(),IF(OR(C99="Smelter not listed",C99="Smelter not yet identified"),MATCH($B99&amp;$D99,'Smelter Look-up'!$J:$J,0),MATCH($B99&amp;$C99,'Smelter Look-up'!$J:$J,0)))</f>
        <v>479</v>
      </c>
      <c r="W99" s="263"/>
      <c r="X99" s="263">
        <f t="shared" ref="X99:X129" ca="1" si="16">IF(AND(C99="Smelter not listed",OR(LEN(D99)=0,LEN(E99)=0)),1,0)</f>
        <v>0</v>
      </c>
      <c r="Y99" s="263"/>
      <c r="Z99" s="263"/>
      <c r="AB99" s="265" t="str">
        <f t="shared" ref="AB99:AB129" ca="1" si="17">B99&amp;C99</f>
        <v>TinOperaciones Metalurgicas S.A.</v>
      </c>
    </row>
    <row r="100" spans="1:28" s="264" customFormat="1" ht="30" customHeight="1">
      <c r="A100" s="207" t="s">
        <v>781</v>
      </c>
      <c r="B100" s="208" t="str">
        <f ca="1">IF(LEN(A100)=0,"",INDEX('Smelter Look-up'!$A:$A,MATCH($A100,'Smelter Look-up'!$E:$E,0)))</f>
        <v>Tin</v>
      </c>
      <c r="C100" s="212" t="str">
        <f ca="1">IF(LEN(A100)=0,"",INDEX('Smelter Look-up'!$C:$C,MATCH($A100,'Smelter Look-up'!$E:$E,0)))</f>
        <v>PT Artha Cipta Langgeng</v>
      </c>
      <c r="D100" s="270"/>
      <c r="E100" s="208" t="str">
        <f ca="1">IF(ISERROR($V100),"",OFFSET('Smelter Look-up'!$D$4,$V100-4,0)&amp;"")</f>
        <v>INDONESIA</v>
      </c>
      <c r="F100" s="208" t="str">
        <f ca="1">IF(ISERROR($V100),"",OFFSET('Smelter Look-up'!$E$4,$V100-4,0))</f>
        <v>CID001399</v>
      </c>
      <c r="G100" s="208" t="str">
        <f ca="1">IF(C100=$X$4,IF(ISERROR($V100),"Enter smelter details","RMI"),IF(ISERROR($V100),"",OFFSET('Smelter Look-up'!$F$4,$V100-4,0)))</f>
        <v>RMI</v>
      </c>
      <c r="H100" s="209">
        <f ca="1">IF(ISERROR($V100),"",OFFSET('Smelter Look-up'!$G$4,$V100-4,0))</f>
        <v>0</v>
      </c>
      <c r="I100" s="210" t="str">
        <f ca="1">IF(ISERROR($V100),"",OFFSET('Smelter Look-up'!$H$4,$V100-4,0))</f>
        <v>Sungailiat</v>
      </c>
      <c r="J100" s="210" t="str">
        <f ca="1">IF(ISERROR($V100),"",OFFSET('Smelter Look-up'!$I$4,$V100-4,0))</f>
        <v>Kepulauan Bangka Belitung</v>
      </c>
      <c r="K100" s="260"/>
      <c r="L100" s="260"/>
      <c r="M100" s="260"/>
      <c r="N100" s="260"/>
      <c r="O100" s="260"/>
      <c r="P100" s="211"/>
      <c r="Q100" s="261" t="s">
        <v>15731</v>
      </c>
      <c r="R100" s="208" t="str">
        <f ca="1">IF(ISERROR($V100),"",OFFSET('Smelter Look-up'!$C$4,$V100-4,0)&amp;"")</f>
        <v>PT Artha Cipta Langgeng</v>
      </c>
      <c r="S100" s="215" t="str">
        <f t="shared" ca="1" si="15"/>
        <v>ID</v>
      </c>
      <c r="T100" s="215" t="str">
        <f ca="1">IF(B100="","",IF(ISERROR(MATCH($J100,SorP!$B$1:$B$6230,0)),"",INDIRECT("'SorP'!$A$"&amp;MATCH($J100,SorP!$B$1:$B$6230,0))))</f>
        <v>ID-BB</v>
      </c>
      <c r="U100" s="231"/>
      <c r="V100" s="262">
        <f ca="1">IF(C100="",NA(),IF(OR(C100="Smelter not listed",C100="Smelter not yet identified"),MATCH($B100&amp;$D100,'Smelter Look-up'!$J:$J,0),MATCH($B100&amp;$C100,'Smelter Look-up'!$J:$J,0)))</f>
        <v>484</v>
      </c>
      <c r="W100" s="263"/>
      <c r="X100" s="263">
        <f t="shared" ca="1" si="16"/>
        <v>0</v>
      </c>
      <c r="Y100" s="263"/>
      <c r="Z100" s="263"/>
      <c r="AB100" s="265" t="str">
        <f t="shared" ca="1" si="17"/>
        <v>TinPT Artha Cipta Langgeng</v>
      </c>
    </row>
    <row r="101" spans="1:28" s="264" customFormat="1" ht="30" customHeight="1">
      <c r="A101" s="207" t="s">
        <v>1404</v>
      </c>
      <c r="B101" s="208" t="str">
        <f ca="1">IF(LEN(A101)=0,"",INDEX('Smelter Look-up'!$A:$A,MATCH($A101,'Smelter Look-up'!$E:$E,0)))</f>
        <v>Tin</v>
      </c>
      <c r="C101" s="212" t="str">
        <f ca="1">IF(LEN(A101)=0,"",INDEX('Smelter Look-up'!$C:$C,MATCH($A101,'Smelter Look-up'!$E:$E,0)))</f>
        <v>PT ATD Makmur Mandiri Jaya</v>
      </c>
      <c r="D101" s="270"/>
      <c r="E101" s="208" t="str">
        <f ca="1">IF(ISERROR($V101),"",OFFSET('Smelter Look-up'!$D$4,$V101-4,0)&amp;"")</f>
        <v>INDONESIA</v>
      </c>
      <c r="F101" s="208" t="str">
        <f ca="1">IF(ISERROR($V101),"",OFFSET('Smelter Look-up'!$E$4,$V101-4,0))</f>
        <v>CID002503</v>
      </c>
      <c r="G101" s="208" t="str">
        <f ca="1">IF(C101=$X$4,IF(ISERROR($V101),"Enter smelter details","RMI"),IF(ISERROR($V101),"",OFFSET('Smelter Look-up'!$F$4,$V101-4,0)))</f>
        <v>RMI</v>
      </c>
      <c r="H101" s="209">
        <f ca="1">IF(ISERROR($V101),"",OFFSET('Smelter Look-up'!$G$4,$V101-4,0))</f>
        <v>0</v>
      </c>
      <c r="I101" s="210" t="str">
        <f ca="1">IF(ISERROR($V101),"",OFFSET('Smelter Look-up'!$H$4,$V101-4,0))</f>
        <v>Sungailiat</v>
      </c>
      <c r="J101" s="210" t="str">
        <f ca="1">IF(ISERROR($V101),"",OFFSET('Smelter Look-up'!$I$4,$V101-4,0))</f>
        <v>Kepulauan Bangka Belitung</v>
      </c>
      <c r="K101" s="260"/>
      <c r="L101" s="260"/>
      <c r="M101" s="260"/>
      <c r="N101" s="260"/>
      <c r="O101" s="260"/>
      <c r="P101" s="211"/>
      <c r="Q101" s="261" t="s">
        <v>15731</v>
      </c>
      <c r="R101" s="208" t="str">
        <f ca="1">IF(ISERROR($V101),"",OFFSET('Smelter Look-up'!$C$4,$V101-4,0)&amp;"")</f>
        <v>PT ATD Makmur Mandiri Jaya</v>
      </c>
      <c r="S101" s="215" t="str">
        <f t="shared" ca="1" si="15"/>
        <v>ID</v>
      </c>
      <c r="T101" s="215" t="str">
        <f ca="1">IF(B101="","",IF(ISERROR(MATCH($J101,SorP!$B$1:$B$6230,0)),"",INDIRECT("'SorP'!$A$"&amp;MATCH($J101,SorP!$B$1:$B$6230,0))))</f>
        <v>ID-BB</v>
      </c>
      <c r="U101" s="231"/>
      <c r="V101" s="262">
        <f ca="1">IF(C101="",NA(),IF(OR(C101="Smelter not listed",C101="Smelter not yet identified"),MATCH($B101&amp;$D101,'Smelter Look-up'!$J:$J,0),MATCH($B101&amp;$C101,'Smelter Look-up'!$J:$J,0)))</f>
        <v>485</v>
      </c>
      <c r="W101" s="263"/>
      <c r="X101" s="263">
        <f t="shared" ca="1" si="16"/>
        <v>0</v>
      </c>
      <c r="Y101" s="263"/>
      <c r="Z101" s="263"/>
      <c r="AB101" s="265" t="str">
        <f t="shared" ca="1" si="17"/>
        <v>TinPT ATD Makmur Mandiri Jaya</v>
      </c>
    </row>
    <row r="102" spans="1:28" s="264" customFormat="1" ht="30" customHeight="1">
      <c r="A102" s="207" t="s">
        <v>14119</v>
      </c>
      <c r="B102" s="208" t="str">
        <f ca="1">IF(LEN(A102)=0,"",INDEX('Smelter Look-up'!$A:$A,MATCH($A102,'Smelter Look-up'!$E:$E,0)))</f>
        <v>Tin</v>
      </c>
      <c r="C102" s="212" t="str">
        <f ca="1">IF(LEN(A102)=0,"",INDEX('Smelter Look-up'!$C:$C,MATCH($A102,'Smelter Look-up'!$E:$E,0)))</f>
        <v>PT Bangka Serumpun</v>
      </c>
      <c r="D102" s="270"/>
      <c r="E102" s="208" t="str">
        <f ca="1">IF(ISERROR($V102),"",OFFSET('Smelter Look-up'!$D$4,$V102-4,0)&amp;"")</f>
        <v>INDONESIA</v>
      </c>
      <c r="F102" s="208" t="str">
        <f ca="1">IF(ISERROR($V102),"",OFFSET('Smelter Look-up'!$E$4,$V102-4,0))</f>
        <v>CID003205</v>
      </c>
      <c r="G102" s="208" t="str">
        <f ca="1">IF(C102=$X$4,IF(ISERROR($V102),"Enter smelter details","RMI"),IF(ISERROR($V102),"",OFFSET('Smelter Look-up'!$F$4,$V102-4,0)))</f>
        <v>RMI</v>
      </c>
      <c r="H102" s="209">
        <f ca="1">IF(ISERROR($V102),"",OFFSET('Smelter Look-up'!$G$4,$V102-4,0))</f>
        <v>0</v>
      </c>
      <c r="I102" s="210" t="str">
        <f ca="1">IF(ISERROR($V102),"",OFFSET('Smelter Look-up'!$H$4,$V102-4,0))</f>
        <v>Pangkalpinang</v>
      </c>
      <c r="J102" s="210" t="str">
        <f ca="1">IF(ISERROR($V102),"",OFFSET('Smelter Look-up'!$I$4,$V102-4,0))</f>
        <v>Kepulauan Bangka Belitung</v>
      </c>
      <c r="K102" s="260"/>
      <c r="L102" s="260"/>
      <c r="M102" s="260"/>
      <c r="N102" s="260"/>
      <c r="O102" s="260"/>
      <c r="P102" s="211"/>
      <c r="Q102" s="261" t="s">
        <v>15731</v>
      </c>
      <c r="R102" s="208" t="str">
        <f ca="1">IF(ISERROR($V102),"",OFFSET('Smelter Look-up'!$C$4,$V102-4,0)&amp;"")</f>
        <v>PT Bangka Serumpun</v>
      </c>
      <c r="S102" s="215" t="str">
        <f t="shared" ca="1" si="15"/>
        <v>ID</v>
      </c>
      <c r="T102" s="215" t="str">
        <f ca="1">IF(B102="","",IF(ISERROR(MATCH($J102,SorP!$B$1:$B$6230,0)),"",INDIRECT("'SorP'!$A$"&amp;MATCH($J102,SorP!$B$1:$B$6230,0))))</f>
        <v>ID-BB</v>
      </c>
      <c r="U102" s="231"/>
      <c r="V102" s="262">
        <f ca="1">IF(C102="",NA(),IF(OR(C102="Smelter not listed",C102="Smelter not yet identified"),MATCH($B102&amp;$D102,'Smelter Look-up'!$J:$J,0),MATCH($B102&amp;$C102,'Smelter Look-up'!$J:$J,0)))</f>
        <v>488</v>
      </c>
      <c r="W102" s="263"/>
      <c r="X102" s="263">
        <f t="shared" ca="1" si="16"/>
        <v>0</v>
      </c>
      <c r="Y102" s="263"/>
      <c r="Z102" s="263"/>
      <c r="AB102" s="265" t="str">
        <f t="shared" ca="1" si="17"/>
        <v>TinPT Bangka Serumpun</v>
      </c>
    </row>
    <row r="103" spans="1:28" s="264" customFormat="1" ht="30" customHeight="1">
      <c r="A103" s="207" t="s">
        <v>15211</v>
      </c>
      <c r="B103" s="208" t="str">
        <f ca="1">IF(LEN(A103)=0,"",INDEX('Smelter Look-up'!$A:$A,MATCH($A103,'Smelter Look-up'!$E:$E,0)))</f>
        <v>Tin</v>
      </c>
      <c r="C103" s="212" t="str">
        <f ca="1">IF(LEN(A103)=0,"",INDEX('Smelter Look-up'!$C:$C,MATCH($A103,'Smelter Look-up'!$E:$E,0)))</f>
        <v>PT Babel Surya Alam Lestari</v>
      </c>
      <c r="D103" s="270"/>
      <c r="E103" s="208" t="str">
        <f ca="1">IF(ISERROR($V103),"",OFFSET('Smelter Look-up'!$D$4,$V103-4,0)&amp;"")</f>
        <v>INDONESIA</v>
      </c>
      <c r="F103" s="208" t="str">
        <f ca="1">IF(ISERROR($V103),"",OFFSET('Smelter Look-up'!$E$4,$V103-4,0))</f>
        <v>CID001406</v>
      </c>
      <c r="G103" s="208" t="str">
        <f ca="1">IF(C103=$X$4,IF(ISERROR($V103),"Enter smelter details","RMI"),IF(ISERROR($V103),"",OFFSET('Smelter Look-up'!$F$4,$V103-4,0)))</f>
        <v>RMI</v>
      </c>
      <c r="H103" s="209">
        <f ca="1">IF(ISERROR($V103),"",OFFSET('Smelter Look-up'!$G$4,$V103-4,0))</f>
        <v>0</v>
      </c>
      <c r="I103" s="210" t="str">
        <f ca="1">IF(ISERROR($V103),"",OFFSET('Smelter Look-up'!$H$4,$V103-4,0))</f>
        <v>Badau</v>
      </c>
      <c r="J103" s="210" t="str">
        <f ca="1">IF(ISERROR($V103),"",OFFSET('Smelter Look-up'!$I$4,$V103-4,0))</f>
        <v>Kepulauan Bangka Belitung</v>
      </c>
      <c r="K103" s="260"/>
      <c r="L103" s="260"/>
      <c r="M103" s="260"/>
      <c r="N103" s="260"/>
      <c r="O103" s="260"/>
      <c r="P103" s="211"/>
      <c r="Q103" s="261" t="s">
        <v>15731</v>
      </c>
      <c r="R103" s="208" t="str">
        <f ca="1">IF(ISERROR($V103),"",OFFSET('Smelter Look-up'!$C$4,$V103-4,0)&amp;"")</f>
        <v>PT Babel Surya Alam Lestari</v>
      </c>
      <c r="S103" s="215" t="str">
        <f t="shared" ca="1" si="15"/>
        <v>ID</v>
      </c>
      <c r="T103" s="215" t="str">
        <f ca="1">IF(B103="","",IF(ISERROR(MATCH($J103,SorP!$B$1:$B$6230,0)),"",INDIRECT("'SorP'!$A$"&amp;MATCH($J103,SorP!$B$1:$B$6230,0))))</f>
        <v>ID-BB</v>
      </c>
      <c r="U103" s="231"/>
      <c r="V103" s="262">
        <f ca="1">IF(C103="",NA(),IF(OR(C103="Smelter not listed",C103="Smelter not yet identified"),MATCH($B103&amp;$D103,'Smelter Look-up'!$J:$J,0),MATCH($B103&amp;$C103,'Smelter Look-up'!$J:$J,0)))</f>
        <v>487</v>
      </c>
      <c r="W103" s="263"/>
      <c r="X103" s="263">
        <f t="shared" ca="1" si="16"/>
        <v>0</v>
      </c>
      <c r="Y103" s="263"/>
      <c r="Z103" s="263"/>
      <c r="AB103" s="265" t="str">
        <f t="shared" ca="1" si="17"/>
        <v>TinPT Babel Surya Alam Lestari</v>
      </c>
    </row>
    <row r="104" spans="1:28" s="264" customFormat="1" ht="30" customHeight="1">
      <c r="A104" s="207" t="s">
        <v>15213</v>
      </c>
      <c r="B104" s="208" t="str">
        <f ca="1">IF(LEN(A104)=0,"",INDEX('Smelter Look-up'!$A:$A,MATCH($A104,'Smelter Look-up'!$E:$E,0)))</f>
        <v>Tin</v>
      </c>
      <c r="C104" s="212" t="str">
        <f ca="1">IF(LEN(A104)=0,"",INDEX('Smelter Look-up'!$C:$C,MATCH($A104,'Smelter Look-up'!$E:$E,0)))</f>
        <v>PT Menara Cipta Mulia</v>
      </c>
      <c r="D104" s="270"/>
      <c r="E104" s="208" t="str">
        <f ca="1">IF(ISERROR($V104),"",OFFSET('Smelter Look-up'!$D$4,$V104-4,0)&amp;"")</f>
        <v>INDONESIA</v>
      </c>
      <c r="F104" s="208" t="str">
        <f ca="1">IF(ISERROR($V104),"",OFFSET('Smelter Look-up'!$E$4,$V104-4,0))</f>
        <v>CID002835</v>
      </c>
      <c r="G104" s="208" t="str">
        <f ca="1">IF(C104=$X$4,IF(ISERROR($V104),"Enter smelter details","RMI"),IF(ISERROR($V104),"",OFFSET('Smelter Look-up'!$F$4,$V104-4,0)))</f>
        <v>RMI</v>
      </c>
      <c r="H104" s="209">
        <f ca="1">IF(ISERROR($V104),"",OFFSET('Smelter Look-up'!$G$4,$V104-4,0))</f>
        <v>0</v>
      </c>
      <c r="I104" s="210" t="str">
        <f ca="1">IF(ISERROR($V104),"",OFFSET('Smelter Look-up'!$H$4,$V104-4,0))</f>
        <v>Mentawak</v>
      </c>
      <c r="J104" s="210" t="str">
        <f ca="1">IF(ISERROR($V104),"",OFFSET('Smelter Look-up'!$I$4,$V104-4,0))</f>
        <v>Kepulauan Bangka Belitung</v>
      </c>
      <c r="K104" s="260"/>
      <c r="L104" s="260"/>
      <c r="M104" s="260"/>
      <c r="N104" s="260"/>
      <c r="O104" s="260"/>
      <c r="P104" s="211"/>
      <c r="Q104" s="261" t="s">
        <v>15731</v>
      </c>
      <c r="R104" s="208" t="str">
        <f ca="1">IF(ISERROR($V104),"",OFFSET('Smelter Look-up'!$C$4,$V104-4,0)&amp;"")</f>
        <v>PT Menara Cipta Mulia</v>
      </c>
      <c r="S104" s="215" t="str">
        <f t="shared" ca="1" si="15"/>
        <v>ID</v>
      </c>
      <c r="T104" s="215" t="str">
        <f ca="1">IF(B104="","",IF(ISERROR(MATCH($J104,SorP!$B$1:$B$6230,0)),"",INDIRECT("'SorP'!$A$"&amp;MATCH($J104,SorP!$B$1:$B$6230,0))))</f>
        <v>ID-BB</v>
      </c>
      <c r="U104" s="231"/>
      <c r="V104" s="262">
        <f ca="1">IF(C104="",NA(),IF(OR(C104="Smelter not listed",C104="Smelter not yet identified"),MATCH($B104&amp;$D104,'Smelter Look-up'!$J:$J,0),MATCH($B104&amp;$C104,'Smelter Look-up'!$J:$J,0)))</f>
        <v>495</v>
      </c>
      <c r="W104" s="263"/>
      <c r="X104" s="263">
        <f t="shared" ca="1" si="16"/>
        <v>0</v>
      </c>
      <c r="Y104" s="263"/>
      <c r="Z104" s="263"/>
      <c r="AB104" s="265" t="str">
        <f t="shared" ca="1" si="17"/>
        <v>TinPT Menara Cipta Mulia</v>
      </c>
    </row>
    <row r="105" spans="1:28" s="264" customFormat="1" ht="30" customHeight="1">
      <c r="A105" s="207" t="s">
        <v>782</v>
      </c>
      <c r="B105" s="208" t="str">
        <f ca="1">IF(LEN(A105)=0,"",INDEX('Smelter Look-up'!$A:$A,MATCH($A105,'Smelter Look-up'!$E:$E,0)))</f>
        <v>Tin</v>
      </c>
      <c r="C105" s="212" t="str">
        <f ca="1">IF(LEN(A105)=0,"",INDEX('Smelter Look-up'!$C:$C,MATCH($A105,'Smelter Look-up'!$E:$E,0)))</f>
        <v>PT Mitra Stania Prima</v>
      </c>
      <c r="D105" s="270"/>
      <c r="E105" s="208" t="str">
        <f ca="1">IF(ISERROR($V105),"",OFFSET('Smelter Look-up'!$D$4,$V105-4,0)&amp;"")</f>
        <v>INDONESIA</v>
      </c>
      <c r="F105" s="208" t="str">
        <f ca="1">IF(ISERROR($V105),"",OFFSET('Smelter Look-up'!$E$4,$V105-4,0))</f>
        <v>CID001453</v>
      </c>
      <c r="G105" s="208" t="str">
        <f ca="1">IF(C105=$X$4,IF(ISERROR($V105),"Enter smelter details","RMI"),IF(ISERROR($V105),"",OFFSET('Smelter Look-up'!$F$4,$V105-4,0)))</f>
        <v>RMI</v>
      </c>
      <c r="H105" s="209">
        <f ca="1">IF(ISERROR($V105),"",OFFSET('Smelter Look-up'!$G$4,$V105-4,0))</f>
        <v>0</v>
      </c>
      <c r="I105" s="210" t="str">
        <f ca="1">IF(ISERROR($V105),"",OFFSET('Smelter Look-up'!$H$4,$V105-4,0))</f>
        <v>Sungailiat</v>
      </c>
      <c r="J105" s="210" t="str">
        <f ca="1">IF(ISERROR($V105),"",OFFSET('Smelter Look-up'!$I$4,$V105-4,0))</f>
        <v>Kepulauan Bangka Belitung</v>
      </c>
      <c r="K105" s="260"/>
      <c r="L105" s="260"/>
      <c r="M105" s="260" t="s">
        <v>15708</v>
      </c>
      <c r="N105" s="260" t="s">
        <v>15721</v>
      </c>
      <c r="O105" s="260" t="s">
        <v>15722</v>
      </c>
      <c r="P105" s="211" t="s">
        <v>489</v>
      </c>
      <c r="Q105" s="261" t="s">
        <v>15731</v>
      </c>
      <c r="R105" s="208" t="str">
        <f ca="1">IF(ISERROR($V105),"",OFFSET('Smelter Look-up'!$C$4,$V105-4,0)&amp;"")</f>
        <v>PT Mitra Stania Prima</v>
      </c>
      <c r="S105" s="215" t="str">
        <f t="shared" ca="1" si="15"/>
        <v>ID</v>
      </c>
      <c r="T105" s="215" t="str">
        <f ca="1">IF(B105="","",IF(ISERROR(MATCH($J105,SorP!$B$1:$B$6230,0)),"",INDIRECT("'SorP'!$A$"&amp;MATCH($J105,SorP!$B$1:$B$6230,0))))</f>
        <v>ID-BB</v>
      </c>
      <c r="U105" s="231"/>
      <c r="V105" s="262">
        <f ca="1">IF(C105="",NA(),IF(OR(C105="Smelter not listed",C105="Smelter not yet identified"),MATCH($B105&amp;$D105,'Smelter Look-up'!$J:$J,0),MATCH($B105&amp;$C105,'Smelter Look-up'!$J:$J,0)))</f>
        <v>496</v>
      </c>
      <c r="W105" s="263"/>
      <c r="X105" s="263">
        <f t="shared" ca="1" si="16"/>
        <v>0</v>
      </c>
      <c r="Y105" s="263"/>
      <c r="Z105" s="263"/>
      <c r="AB105" s="265" t="str">
        <f t="shared" ca="1" si="17"/>
        <v>TinPT Mitra Stania Prima</v>
      </c>
    </row>
    <row r="106" spans="1:28" s="264" customFormat="1" ht="30" customHeight="1">
      <c r="A106" s="207" t="s">
        <v>15217</v>
      </c>
      <c r="B106" s="208" t="str">
        <f ca="1">IF(LEN(A106)=0,"",INDEX('Smelter Look-up'!$A:$A,MATCH($A106,'Smelter Look-up'!$E:$E,0)))</f>
        <v>Tin</v>
      </c>
      <c r="C106" s="212" t="str">
        <f ca="1">IF(LEN(A106)=0,"",INDEX('Smelter Look-up'!$C:$C,MATCH($A106,'Smelter Look-up'!$E:$E,0)))</f>
        <v>PT Rajawali Rimba Perkasa</v>
      </c>
      <c r="D106" s="270"/>
      <c r="E106" s="208" t="str">
        <f ca="1">IF(ISERROR($V106),"",OFFSET('Smelter Look-up'!$D$4,$V106-4,0)&amp;"")</f>
        <v>INDONESIA</v>
      </c>
      <c r="F106" s="208" t="str">
        <f ca="1">IF(ISERROR($V106),"",OFFSET('Smelter Look-up'!$E$4,$V106-4,0))</f>
        <v>CID003381</v>
      </c>
      <c r="G106" s="208" t="str">
        <f ca="1">IF(C106=$X$4,IF(ISERROR($V106),"Enter smelter details","RMI"),IF(ISERROR($V106),"",OFFSET('Smelter Look-up'!$F$4,$V106-4,0)))</f>
        <v>RMI</v>
      </c>
      <c r="H106" s="209">
        <f ca="1">IF(ISERROR($V106),"",OFFSET('Smelter Look-up'!$G$4,$V106-4,0))</f>
        <v>0</v>
      </c>
      <c r="I106" s="210" t="str">
        <f ca="1">IF(ISERROR($V106),"",OFFSET('Smelter Look-up'!$H$4,$V106-4,0))</f>
        <v>Tukak Sadai</v>
      </c>
      <c r="J106" s="210" t="str">
        <f ca="1">IF(ISERROR($V106),"",OFFSET('Smelter Look-up'!$I$4,$V106-4,0))</f>
        <v>Kepulauan Bangka Belitung</v>
      </c>
      <c r="K106" s="260"/>
      <c r="L106" s="260"/>
      <c r="M106" s="260"/>
      <c r="N106" s="260"/>
      <c r="O106" s="260"/>
      <c r="P106" s="211"/>
      <c r="Q106" s="261" t="s">
        <v>15731</v>
      </c>
      <c r="R106" s="208" t="str">
        <f ca="1">IF(ISERROR($V106),"",OFFSET('Smelter Look-up'!$C$4,$V106-4,0)&amp;"")</f>
        <v>PT Rajawali Rimba Perkasa</v>
      </c>
      <c r="S106" s="215" t="str">
        <f t="shared" ca="1" si="15"/>
        <v>ID</v>
      </c>
      <c r="T106" s="215" t="str">
        <f ca="1">IF(B106="","",IF(ISERROR(MATCH($J106,SorP!$B$1:$B$6230,0)),"",INDIRECT("'SorP'!$A$"&amp;MATCH($J106,SorP!$B$1:$B$6230,0))))</f>
        <v>ID-BB</v>
      </c>
      <c r="U106" s="231"/>
      <c r="V106" s="262">
        <f ca="1">IF(C106="",NA(),IF(OR(C106="Smelter not listed",C106="Smelter not yet identified"),MATCH($B106&amp;$D106,'Smelter Look-up'!$J:$J,0),MATCH($B106&amp;$C106,'Smelter Look-up'!$J:$J,0)))</f>
        <v>501</v>
      </c>
      <c r="W106" s="263"/>
      <c r="X106" s="263">
        <f t="shared" ca="1" si="16"/>
        <v>0</v>
      </c>
      <c r="Y106" s="263"/>
      <c r="Z106" s="263"/>
      <c r="AB106" s="265" t="str">
        <f t="shared" ca="1" si="17"/>
        <v>TinPT Rajawali Rimba Perkasa</v>
      </c>
    </row>
    <row r="107" spans="1:28" s="264" customFormat="1" ht="30" customHeight="1">
      <c r="A107" s="207" t="s">
        <v>783</v>
      </c>
      <c r="B107" s="208" t="str">
        <f ca="1">IF(LEN(A107)=0,"",INDEX('Smelter Look-up'!$A:$A,MATCH($A107,'Smelter Look-up'!$E:$E,0)))</f>
        <v>Tin</v>
      </c>
      <c r="C107" s="212" t="str">
        <f ca="1">IF(LEN(A107)=0,"",INDEX('Smelter Look-up'!$C:$C,MATCH($A107,'Smelter Look-up'!$E:$E,0)))</f>
        <v>PT Refined Bangka Tin</v>
      </c>
      <c r="D107" s="270"/>
      <c r="E107" s="208" t="str">
        <f ca="1">IF(ISERROR($V107),"",OFFSET('Smelter Look-up'!$D$4,$V107-4,0)&amp;"")</f>
        <v>INDONESIA</v>
      </c>
      <c r="F107" s="208" t="str">
        <f ca="1">IF(ISERROR($V107),"",OFFSET('Smelter Look-up'!$E$4,$V107-4,0))</f>
        <v>CID001460</v>
      </c>
      <c r="G107" s="208" t="str">
        <f ca="1">IF(C107=$X$4,IF(ISERROR($V107),"Enter smelter details","RMI"),IF(ISERROR($V107),"",OFFSET('Smelter Look-up'!$F$4,$V107-4,0)))</f>
        <v>RMI</v>
      </c>
      <c r="H107" s="209">
        <f ca="1">IF(ISERROR($V107),"",OFFSET('Smelter Look-up'!$G$4,$V107-4,0))</f>
        <v>0</v>
      </c>
      <c r="I107" s="210" t="str">
        <f ca="1">IF(ISERROR($V107),"",OFFSET('Smelter Look-up'!$H$4,$V107-4,0))</f>
        <v>Sungailiat</v>
      </c>
      <c r="J107" s="210" t="str">
        <f ca="1">IF(ISERROR($V107),"",OFFSET('Smelter Look-up'!$I$4,$V107-4,0))</f>
        <v>Kepulauan Bangka Belitung</v>
      </c>
      <c r="K107" s="260"/>
      <c r="L107" s="260"/>
      <c r="M107" s="260" t="s">
        <v>15693</v>
      </c>
      <c r="N107" s="260" t="s">
        <v>15723</v>
      </c>
      <c r="O107" s="260" t="s">
        <v>15724</v>
      </c>
      <c r="P107" s="211" t="s">
        <v>489</v>
      </c>
      <c r="Q107" s="261" t="s">
        <v>15731</v>
      </c>
      <c r="R107" s="208" t="str">
        <f ca="1">IF(ISERROR($V107),"",OFFSET('Smelter Look-up'!$C$4,$V107-4,0)&amp;"")</f>
        <v>PT Refined Bangka Tin</v>
      </c>
      <c r="S107" s="215" t="str">
        <f t="shared" ca="1" si="15"/>
        <v>ID</v>
      </c>
      <c r="T107" s="215" t="str">
        <f ca="1">IF(B107="","",IF(ISERROR(MATCH($J107,SorP!$B$1:$B$6230,0)),"",INDIRECT("'SorP'!$A$"&amp;MATCH($J107,SorP!$B$1:$B$6230,0))))</f>
        <v>ID-BB</v>
      </c>
      <c r="U107" s="231"/>
      <c r="V107" s="262">
        <f ca="1">IF(C107="",NA(),IF(OR(C107="Smelter not listed",C107="Smelter not yet identified"),MATCH($B107&amp;$D107,'Smelter Look-up'!$J:$J,0),MATCH($B107&amp;$C107,'Smelter Look-up'!$J:$J,0)))</f>
        <v>502</v>
      </c>
      <c r="W107" s="263"/>
      <c r="X107" s="263">
        <f t="shared" ca="1" si="16"/>
        <v>0</v>
      </c>
      <c r="Y107" s="263"/>
      <c r="Z107" s="263"/>
      <c r="AB107" s="265" t="str">
        <f t="shared" ca="1" si="17"/>
        <v>TinPT Refined Bangka Tin</v>
      </c>
    </row>
    <row r="108" spans="1:28" s="264" customFormat="1" ht="30" customHeight="1">
      <c r="A108" s="207" t="s">
        <v>804</v>
      </c>
      <c r="B108" s="208" t="str">
        <f ca="1">IF(LEN(A108)=0,"",INDEX('Smelter Look-up'!$A:$A,MATCH($A108,'Smelter Look-up'!$E:$E,0)))</f>
        <v>Tin</v>
      </c>
      <c r="C108" s="212" t="str">
        <f ca="1">IF(LEN(A108)=0,"",INDEX('Smelter Look-up'!$C:$C,MATCH($A108,'Smelter Look-up'!$E:$E,0)))</f>
        <v>PT Timah Tbk Kundur</v>
      </c>
      <c r="D108" s="270"/>
      <c r="E108" s="208" t="str">
        <f ca="1">IF(ISERROR($V108),"",OFFSET('Smelter Look-up'!$D$4,$V108-4,0)&amp;"")</f>
        <v>INDONESIA</v>
      </c>
      <c r="F108" s="208" t="str">
        <f ca="1">IF(ISERROR($V108),"",OFFSET('Smelter Look-up'!$E$4,$V108-4,0))</f>
        <v>CID001477</v>
      </c>
      <c r="G108" s="208" t="str">
        <f ca="1">IF(C108=$X$4,IF(ISERROR($V108),"Enter smelter details","RMI"),IF(ISERROR($V108),"",OFFSET('Smelter Look-up'!$F$4,$V108-4,0)))</f>
        <v>RMI</v>
      </c>
      <c r="H108" s="209">
        <f ca="1">IF(ISERROR($V108),"",OFFSET('Smelter Look-up'!$G$4,$V108-4,0))</f>
        <v>0</v>
      </c>
      <c r="I108" s="210" t="str">
        <f ca="1">IF(ISERROR($V108),"",OFFSET('Smelter Look-up'!$H$4,$V108-4,0))</f>
        <v>Kundur</v>
      </c>
      <c r="J108" s="210" t="str">
        <f ca="1">IF(ISERROR($V108),"",OFFSET('Smelter Look-up'!$I$4,$V108-4,0))</f>
        <v>Riau</v>
      </c>
      <c r="K108" s="260"/>
      <c r="L108" s="260"/>
      <c r="M108" s="260" t="s">
        <v>15708</v>
      </c>
      <c r="N108" s="260" t="s">
        <v>15725</v>
      </c>
      <c r="O108" s="260" t="s">
        <v>15726</v>
      </c>
      <c r="P108" s="211" t="s">
        <v>489</v>
      </c>
      <c r="Q108" s="261" t="s">
        <v>15731</v>
      </c>
      <c r="R108" s="208" t="str">
        <f ca="1">IF(ISERROR($V108),"",OFFSET('Smelter Look-up'!$C$4,$V108-4,0)&amp;"")</f>
        <v>PT Timah Tbk Kundur</v>
      </c>
      <c r="S108" s="215" t="str">
        <f t="shared" ca="1" si="15"/>
        <v>ID</v>
      </c>
      <c r="T108" s="215" t="str">
        <f ca="1">IF(B108="","",IF(ISERROR(MATCH($J108,SorP!$B$1:$B$6230,0)),"",INDIRECT("'SorP'!$A$"&amp;MATCH($J108,SorP!$B$1:$B$6230,0))))</f>
        <v>ID-RI</v>
      </c>
      <c r="U108" s="231"/>
      <c r="V108" s="262">
        <f ca="1">IF(C108="",NA(),IF(OR(C108="Smelter not listed",C108="Smelter not yet identified"),MATCH($B108&amp;$D108,'Smelter Look-up'!$J:$J,0),MATCH($B108&amp;$C108,'Smelter Look-up'!$J:$J,0)))</f>
        <v>508</v>
      </c>
      <c r="W108" s="263"/>
      <c r="X108" s="263">
        <f t="shared" ca="1" si="16"/>
        <v>0</v>
      </c>
      <c r="Y108" s="263"/>
      <c r="Z108" s="263"/>
      <c r="AB108" s="265" t="str">
        <f t="shared" ca="1" si="17"/>
        <v>TinPT Timah Tbk Kundur</v>
      </c>
    </row>
    <row r="109" spans="1:28" s="264" customFormat="1" ht="30" customHeight="1">
      <c r="A109" s="207" t="s">
        <v>784</v>
      </c>
      <c r="B109" s="208" t="str">
        <f ca="1">IF(LEN(A109)=0,"",INDEX('Smelter Look-up'!$A:$A,MATCH($A109,'Smelter Look-up'!$E:$E,0)))</f>
        <v>Tin</v>
      </c>
      <c r="C109" s="212" t="str">
        <f ca="1">IF(LEN(A109)=0,"",INDEX('Smelter Look-up'!$C:$C,MATCH($A109,'Smelter Look-up'!$E:$E,0)))</f>
        <v>PT Timah Tbk Mentok</v>
      </c>
      <c r="D109" s="270"/>
      <c r="E109" s="208" t="str">
        <f ca="1">IF(ISERROR($V109),"",OFFSET('Smelter Look-up'!$D$4,$V109-4,0)&amp;"")</f>
        <v>INDONESIA</v>
      </c>
      <c r="F109" s="208" t="str">
        <f ca="1">IF(ISERROR($V109),"",OFFSET('Smelter Look-up'!$E$4,$V109-4,0))</f>
        <v>CID001482</v>
      </c>
      <c r="G109" s="208" t="str">
        <f ca="1">IF(C109=$X$4,IF(ISERROR($V109),"Enter smelter details","RMI"),IF(ISERROR($V109),"",OFFSET('Smelter Look-up'!$F$4,$V109-4,0)))</f>
        <v>RMI</v>
      </c>
      <c r="H109" s="209">
        <f ca="1">IF(ISERROR($V109),"",OFFSET('Smelter Look-up'!$G$4,$V109-4,0))</f>
        <v>0</v>
      </c>
      <c r="I109" s="210" t="str">
        <f ca="1">IF(ISERROR($V109),"",OFFSET('Smelter Look-up'!$H$4,$V109-4,0))</f>
        <v>Mentok</v>
      </c>
      <c r="J109" s="210" t="str">
        <f ca="1">IF(ISERROR($V109),"",OFFSET('Smelter Look-up'!$I$4,$V109-4,0))</f>
        <v>Kepulauan Bangka Belitung</v>
      </c>
      <c r="K109" s="260"/>
      <c r="L109" s="260"/>
      <c r="M109" s="260" t="s">
        <v>15708</v>
      </c>
      <c r="N109" s="260" t="s">
        <v>15727</v>
      </c>
      <c r="O109" s="260" t="s">
        <v>15726</v>
      </c>
      <c r="P109" s="211" t="s">
        <v>489</v>
      </c>
      <c r="Q109" s="261" t="s">
        <v>15731</v>
      </c>
      <c r="R109" s="208" t="str">
        <f ca="1">IF(ISERROR($V109),"",OFFSET('Smelter Look-up'!$C$4,$V109-4,0)&amp;"")</f>
        <v>PT Timah Tbk Mentok</v>
      </c>
      <c r="S109" s="215" t="str">
        <f t="shared" ca="1" si="15"/>
        <v>ID</v>
      </c>
      <c r="T109" s="215" t="str">
        <f ca="1">IF(B109="","",IF(ISERROR(MATCH($J109,SorP!$B$1:$B$6230,0)),"",INDIRECT("'SorP'!$A$"&amp;MATCH($J109,SorP!$B$1:$B$6230,0))))</f>
        <v>ID-BB</v>
      </c>
      <c r="U109" s="231"/>
      <c r="V109" s="262">
        <f ca="1">IF(C109="",NA(),IF(OR(C109="Smelter not listed",C109="Smelter not yet identified"),MATCH($B109&amp;$D109,'Smelter Look-up'!$J:$J,0),MATCH($B109&amp;$C109,'Smelter Look-up'!$J:$J,0)))</f>
        <v>509</v>
      </c>
      <c r="W109" s="263"/>
      <c r="X109" s="263">
        <f t="shared" ca="1" si="16"/>
        <v>0</v>
      </c>
      <c r="Y109" s="263"/>
      <c r="Z109" s="263"/>
      <c r="AB109" s="265" t="str">
        <f t="shared" ca="1" si="17"/>
        <v>TinPT Timah Tbk Mentok</v>
      </c>
    </row>
    <row r="110" spans="1:28" s="264" customFormat="1" ht="30" customHeight="1">
      <c r="A110" s="207" t="s">
        <v>15223</v>
      </c>
      <c r="B110" s="208" t="str">
        <f ca="1">IF(LEN(A110)=0,"",INDEX('Smelter Look-up'!$A:$A,MATCH($A110,'Smelter Look-up'!$E:$E,0)))</f>
        <v>Tin</v>
      </c>
      <c r="C110" s="212" t="str">
        <f ca="1">IF(LEN(A110)=0,"",INDEX('Smelter Look-up'!$C:$C,MATCH($A110,'Smelter Look-up'!$E:$E,0)))</f>
        <v>PT Tinindo Inter Nusa</v>
      </c>
      <c r="D110" s="270"/>
      <c r="E110" s="208" t="str">
        <f ca="1">IF(ISERROR($V110),"",OFFSET('Smelter Look-up'!$D$4,$V110-4,0)&amp;"")</f>
        <v>INDONESIA</v>
      </c>
      <c r="F110" s="208" t="str">
        <f ca="1">IF(ISERROR($V110),"",OFFSET('Smelter Look-up'!$E$4,$V110-4,0))</f>
        <v>CID001490</v>
      </c>
      <c r="G110" s="208" t="str">
        <f ca="1">IF(C110=$X$4,IF(ISERROR($V110),"Enter smelter details","RMI"),IF(ISERROR($V110),"",OFFSET('Smelter Look-up'!$F$4,$V110-4,0)))</f>
        <v>RMI</v>
      </c>
      <c r="H110" s="209">
        <f ca="1">IF(ISERROR($V110),"",OFFSET('Smelter Look-up'!$G$4,$V110-4,0))</f>
        <v>0</v>
      </c>
      <c r="I110" s="210" t="str">
        <f ca="1">IF(ISERROR($V110),"",OFFSET('Smelter Look-up'!$H$4,$V110-4,0))</f>
        <v>Pangkal Pinang</v>
      </c>
      <c r="J110" s="210" t="str">
        <f ca="1">IF(ISERROR($V110),"",OFFSET('Smelter Look-up'!$I$4,$V110-4,0))</f>
        <v>Kepulauan Bangka Belitung</v>
      </c>
      <c r="K110" s="260"/>
      <c r="L110" s="260"/>
      <c r="M110" s="260"/>
      <c r="N110" s="260"/>
      <c r="O110" s="260"/>
      <c r="P110" s="211"/>
      <c r="Q110" s="261" t="s">
        <v>15731</v>
      </c>
      <c r="R110" s="208" t="str">
        <f ca="1">IF(ISERROR($V110),"",OFFSET('Smelter Look-up'!$C$4,$V110-4,0)&amp;"")</f>
        <v>PT Tinindo Inter Nusa</v>
      </c>
      <c r="S110" s="215" t="str">
        <f t="shared" ca="1" si="15"/>
        <v>ID</v>
      </c>
      <c r="T110" s="215" t="str">
        <f ca="1">IF(B110="","",IF(ISERROR(MATCH($J110,SorP!$B$1:$B$6230,0)),"",INDIRECT("'SorP'!$A$"&amp;MATCH($J110,SorP!$B$1:$B$6230,0))))</f>
        <v>ID-BB</v>
      </c>
      <c r="U110" s="231"/>
      <c r="V110" s="262">
        <f ca="1">IF(C110="",NA(),IF(OR(C110="Smelter not listed",C110="Smelter not yet identified"),MATCH($B110&amp;$D110,'Smelter Look-up'!$J:$J,0),MATCH($B110&amp;$C110,'Smelter Look-up'!$J:$J,0)))</f>
        <v>510</v>
      </c>
      <c r="W110" s="263"/>
      <c r="X110" s="263">
        <f t="shared" ca="1" si="16"/>
        <v>0</v>
      </c>
      <c r="Y110" s="263"/>
      <c r="Z110" s="263"/>
      <c r="AB110" s="265" t="str">
        <f t="shared" ca="1" si="17"/>
        <v>TinPT Tinindo Inter Nusa</v>
      </c>
    </row>
    <row r="111" spans="1:28" s="264" customFormat="1" ht="30" customHeight="1">
      <c r="A111" s="207" t="s">
        <v>786</v>
      </c>
      <c r="B111" s="208" t="str">
        <f ca="1">IF(LEN(A111)=0,"",INDEX('Smelter Look-up'!$A:$A,MATCH($A111,'Smelter Look-up'!$E:$E,0)))</f>
        <v>Tin</v>
      </c>
      <c r="C111" s="212" t="str">
        <f ca="1">IF(LEN(A111)=0,"",INDEX('Smelter Look-up'!$C:$C,MATCH($A111,'Smelter Look-up'!$E:$E,0)))</f>
        <v>Rui Da Hung</v>
      </c>
      <c r="D111" s="270"/>
      <c r="E111" s="208" t="str">
        <f ca="1">IF(ISERROR($V111),"",OFFSET('Smelter Look-up'!$D$4,$V111-4,0)&amp;"")</f>
        <v>TAIWAN, PROVINCE OF CHINA</v>
      </c>
      <c r="F111" s="208" t="str">
        <f ca="1">IF(ISERROR($V111),"",OFFSET('Smelter Look-up'!$E$4,$V111-4,0))</f>
        <v>CID001539</v>
      </c>
      <c r="G111" s="208" t="str">
        <f ca="1">IF(C111=$X$4,IF(ISERROR($V111),"Enter smelter details","RMI"),IF(ISERROR($V111),"",OFFSET('Smelter Look-up'!$F$4,$V111-4,0)))</f>
        <v>RMI</v>
      </c>
      <c r="H111" s="209">
        <f ca="1">IF(ISERROR($V111),"",OFFSET('Smelter Look-up'!$G$4,$V111-4,0))</f>
        <v>0</v>
      </c>
      <c r="I111" s="210" t="str">
        <f ca="1">IF(ISERROR($V111),"",OFFSET('Smelter Look-up'!$H$4,$V111-4,0))</f>
        <v>Longtan Shiang Taoyuan</v>
      </c>
      <c r="J111" s="210" t="str">
        <f ca="1">IF(ISERROR($V111),"",OFFSET('Smelter Look-up'!$I$4,$V111-4,0))</f>
        <v>Taoyuan</v>
      </c>
      <c r="K111" s="260"/>
      <c r="L111" s="260"/>
      <c r="M111" s="260" t="s">
        <v>15693</v>
      </c>
      <c r="N111" s="260" t="s">
        <v>15728</v>
      </c>
      <c r="O111" s="260" t="s">
        <v>15728</v>
      </c>
      <c r="P111" s="211" t="s">
        <v>489</v>
      </c>
      <c r="Q111" s="261" t="s">
        <v>15731</v>
      </c>
      <c r="R111" s="208" t="str">
        <f ca="1">IF(ISERROR($V111),"",OFFSET('Smelter Look-up'!$C$4,$V111-4,0)&amp;"")</f>
        <v>Rui Da Hung</v>
      </c>
      <c r="S111" s="215" t="str">
        <f t="shared" ca="1" si="15"/>
        <v>TW</v>
      </c>
      <c r="T111" s="215" t="str">
        <f ca="1">IF(B111="","",IF(ISERROR(MATCH($J111,SorP!$B$1:$B$6230,0)),"",INDIRECT("'SorP'!$A$"&amp;MATCH($J111,SorP!$B$1:$B$6230,0))))</f>
        <v>TW-TAO</v>
      </c>
      <c r="U111" s="231"/>
      <c r="V111" s="262">
        <f ca="1">IF(C111="",NA(),IF(OR(C111="Smelter not listed",C111="Smelter not yet identified"),MATCH($B111&amp;$D111,'Smelter Look-up'!$J:$J,0),MATCH($B111&amp;$C111,'Smelter Look-up'!$J:$J,0)))</f>
        <v>516</v>
      </c>
      <c r="W111" s="263"/>
      <c r="X111" s="263">
        <f t="shared" ca="1" si="16"/>
        <v>0</v>
      </c>
      <c r="Y111" s="263"/>
      <c r="Z111" s="263"/>
      <c r="AB111" s="265" t="str">
        <f t="shared" ca="1" si="17"/>
        <v>TinRui Da Hung</v>
      </c>
    </row>
    <row r="112" spans="1:28" s="264" customFormat="1" ht="30" customHeight="1">
      <c r="A112" s="207" t="s">
        <v>788</v>
      </c>
      <c r="B112" s="208" t="str">
        <f ca="1">IF(LEN(A112)=0,"",INDEX('Smelter Look-up'!$A:$A,MATCH($A112,'Smelter Look-up'!$E:$E,0)))</f>
        <v>Tin</v>
      </c>
      <c r="C112" s="212" t="str">
        <f ca="1">IF(LEN(A112)=0,"",INDEX('Smelter Look-up'!$C:$C,MATCH($A112,'Smelter Look-up'!$E:$E,0)))</f>
        <v>Thaisarco</v>
      </c>
      <c r="D112" s="270"/>
      <c r="E112" s="208" t="str">
        <f ca="1">IF(ISERROR($V112),"",OFFSET('Smelter Look-up'!$D$4,$V112-4,0)&amp;"")</f>
        <v>THAILAND</v>
      </c>
      <c r="F112" s="208" t="str">
        <f ca="1">IF(ISERROR($V112),"",OFFSET('Smelter Look-up'!$E$4,$V112-4,0))</f>
        <v>CID001898</v>
      </c>
      <c r="G112" s="208" t="str">
        <f ca="1">IF(C112=$X$4,IF(ISERROR($V112),"Enter smelter details","RMI"),IF(ISERROR($V112),"",OFFSET('Smelter Look-up'!$F$4,$V112-4,0)))</f>
        <v>RMI</v>
      </c>
      <c r="H112" s="209">
        <f ca="1">IF(ISERROR($V112),"",OFFSET('Smelter Look-up'!$G$4,$V112-4,0))</f>
        <v>0</v>
      </c>
      <c r="I112" s="210" t="str">
        <f ca="1">IF(ISERROR($V112),"",OFFSET('Smelter Look-up'!$H$4,$V112-4,0))</f>
        <v>Amphur Muang</v>
      </c>
      <c r="J112" s="210" t="str">
        <f ca="1">IF(ISERROR($V112),"",OFFSET('Smelter Look-up'!$I$4,$V112-4,0))</f>
        <v>Phuket</v>
      </c>
      <c r="K112" s="260"/>
      <c r="L112" s="260"/>
      <c r="M112" s="260" t="s">
        <v>15693</v>
      </c>
      <c r="N112" s="260" t="s">
        <v>15729</v>
      </c>
      <c r="O112" s="260" t="s">
        <v>15729</v>
      </c>
      <c r="P112" s="211" t="s">
        <v>489</v>
      </c>
      <c r="Q112" s="261" t="s">
        <v>15731</v>
      </c>
      <c r="R112" s="208" t="str">
        <f ca="1">IF(ISERROR($V112),"",OFFSET('Smelter Look-up'!$C$4,$V112-4,0)&amp;"")</f>
        <v>Thaisarco</v>
      </c>
      <c r="S112" s="215" t="str">
        <f t="shared" ca="1" si="15"/>
        <v>TH</v>
      </c>
      <c r="T112" s="215" t="str">
        <f ca="1">IF(B112="","",IF(ISERROR(MATCH($J112,SorP!$B$1:$B$6230,0)),"",INDIRECT("'SorP'!$A$"&amp;MATCH($J112,SorP!$B$1:$B$6230,0))))</f>
        <v>TH-83</v>
      </c>
      <c r="U112" s="231"/>
      <c r="V112" s="262">
        <f ca="1">IF(C112="",NA(),IF(OR(C112="Smelter not listed",C112="Smelter not yet identified"),MATCH($B112&amp;$D112,'Smelter Look-up'!$J:$J,0),MATCH($B112&amp;$C112,'Smelter Look-up'!$J:$J,0)))</f>
        <v>523</v>
      </c>
      <c r="W112" s="263"/>
      <c r="X112" s="263">
        <f t="shared" ca="1" si="16"/>
        <v>0</v>
      </c>
      <c r="Y112" s="263"/>
      <c r="Z112" s="263"/>
      <c r="AB112" s="265" t="str">
        <f t="shared" ca="1" si="17"/>
        <v>TinThaisarco</v>
      </c>
    </row>
    <row r="113" spans="1:28" s="264" customFormat="1" ht="30" customHeight="1">
      <c r="A113" s="207" t="s">
        <v>791</v>
      </c>
      <c r="B113" s="208" t="str">
        <f ca="1">IF(LEN(A113)=0,"",INDEX('Smelter Look-up'!$A:$A,MATCH($A113,'Smelter Look-up'!$E:$E,0)))</f>
        <v>Tin</v>
      </c>
      <c r="C113" s="212" t="str">
        <f ca="1">IF(LEN(A113)=0,"",INDEX('Smelter Look-up'!$C:$C,MATCH($A113,'Smelter Look-up'!$E:$E,0)))</f>
        <v>Tin Smelting Branch of Yunnan Tin Co., Ltd.</v>
      </c>
      <c r="D113" s="270"/>
      <c r="E113" s="208" t="str">
        <f ca="1">IF(ISERROR($V113),"",OFFSET('Smelter Look-up'!$D$4,$V113-4,0)&amp;"")</f>
        <v>CHINA</v>
      </c>
      <c r="F113" s="208" t="str">
        <f ca="1">IF(ISERROR($V113),"",OFFSET('Smelter Look-up'!$E$4,$V113-4,0))</f>
        <v>CID002180</v>
      </c>
      <c r="G113" s="208" t="str">
        <f ca="1">IF(C113=$X$4,IF(ISERROR($V113),"Enter smelter details","RMI"),IF(ISERROR($V113),"",OFFSET('Smelter Look-up'!$F$4,$V113-4,0)))</f>
        <v>RMI</v>
      </c>
      <c r="H113" s="209">
        <f ca="1">IF(ISERROR($V113),"",OFFSET('Smelter Look-up'!$G$4,$V113-4,0))</f>
        <v>0</v>
      </c>
      <c r="I113" s="210" t="str">
        <f ca="1">IF(ISERROR($V113),"",OFFSET('Smelter Look-up'!$H$4,$V113-4,0))</f>
        <v>Gejiu</v>
      </c>
      <c r="J113" s="210" t="str">
        <f ca="1">IF(ISERROR($V113),"",OFFSET('Smelter Look-up'!$I$4,$V113-4,0))</f>
        <v>Yunnan Sheng</v>
      </c>
      <c r="K113" s="260"/>
      <c r="L113" s="260"/>
      <c r="M113" s="260" t="s">
        <v>15693</v>
      </c>
      <c r="N113" s="260" t="s">
        <v>51</v>
      </c>
      <c r="O113" s="260" t="s">
        <v>15713</v>
      </c>
      <c r="P113" s="211" t="s">
        <v>489</v>
      </c>
      <c r="Q113" s="261" t="s">
        <v>15731</v>
      </c>
      <c r="R113" s="208" t="str">
        <f ca="1">IF(ISERROR($V113),"",OFFSET('Smelter Look-up'!$C$4,$V113-4,0)&amp;"")</f>
        <v>Tin Smelting Branch of Yunnan Tin Co., Ltd.</v>
      </c>
      <c r="S113" s="215" t="str">
        <f t="shared" ca="1" si="15"/>
        <v>CN</v>
      </c>
      <c r="T113" s="215" t="str">
        <f ca="1">IF(B113="","",IF(ISERROR(MATCH($J113,SorP!$B$1:$B$6230,0)),"",INDIRECT("'SorP'!$A$"&amp;MATCH($J113,SorP!$B$1:$B$6230,0))))</f>
        <v>CN-YN</v>
      </c>
      <c r="U113" s="231"/>
      <c r="V113" s="262">
        <f ca="1">IF(C113="",NA(),IF(OR(C113="Smelter not listed",C113="Smelter not yet identified"),MATCH($B113&amp;$D113,'Smelter Look-up'!$J:$J,0),MATCH($B113&amp;$C113,'Smelter Look-up'!$J:$J,0)))</f>
        <v>526</v>
      </c>
      <c r="W113" s="263"/>
      <c r="X113" s="263">
        <f t="shared" ca="1" si="16"/>
        <v>0</v>
      </c>
      <c r="Y113" s="263"/>
      <c r="Z113" s="263"/>
      <c r="AB113" s="265" t="str">
        <f t="shared" ca="1" si="17"/>
        <v>TinTin Smelting Branch of Yunnan Tin Co., Ltd.</v>
      </c>
    </row>
    <row r="114" spans="1:28" s="264" customFormat="1" ht="30" customHeight="1">
      <c r="A114" s="207" t="s">
        <v>13264</v>
      </c>
      <c r="B114" s="208" t="str">
        <f ca="1">IF(LEN(A114)=0,"",INDEX('Smelter Look-up'!$A:$A,MATCH($A114,'Smelter Look-up'!$E:$E,0)))</f>
        <v>Tin</v>
      </c>
      <c r="C114" s="212" t="str">
        <f ca="1">IF(LEN(A114)=0,"",INDEX('Smelter Look-up'!$C:$C,MATCH($A114,'Smelter Look-up'!$E:$E,0)))</f>
        <v>Tin Technology &amp; Refining</v>
      </c>
      <c r="D114" s="270"/>
      <c r="E114" s="208" t="str">
        <f ca="1">IF(ISERROR($V114),"",OFFSET('Smelter Look-up'!$D$4,$V114-4,0)&amp;"")</f>
        <v>UNITED STATES OF AMERICA</v>
      </c>
      <c r="F114" s="208" t="str">
        <f ca="1">IF(ISERROR($V114),"",OFFSET('Smelter Look-up'!$E$4,$V114-4,0))</f>
        <v>CID003325</v>
      </c>
      <c r="G114" s="208" t="str">
        <f ca="1">IF(C114=$X$4,IF(ISERROR($V114),"Enter smelter details","RMI"),IF(ISERROR($V114),"",OFFSET('Smelter Look-up'!$F$4,$V114-4,0)))</f>
        <v>RMI</v>
      </c>
      <c r="H114" s="209">
        <f ca="1">IF(ISERROR($V114),"",OFFSET('Smelter Look-up'!$G$4,$V114-4,0))</f>
        <v>0</v>
      </c>
      <c r="I114" s="210" t="str">
        <f ca="1">IF(ISERROR($V114),"",OFFSET('Smelter Look-up'!$H$4,$V114-4,0))</f>
        <v>West Chester</v>
      </c>
      <c r="J114" s="210" t="str">
        <f ca="1">IF(ISERROR($V114),"",OFFSET('Smelter Look-up'!$I$4,$V114-4,0))</f>
        <v>Pennsylvania</v>
      </c>
      <c r="K114" s="260"/>
      <c r="L114" s="260"/>
      <c r="M114" s="260"/>
      <c r="N114" s="260"/>
      <c r="O114" s="260"/>
      <c r="P114" s="211"/>
      <c r="Q114" s="261" t="s">
        <v>15731</v>
      </c>
      <c r="R114" s="208" t="str">
        <f ca="1">IF(ISERROR($V114),"",OFFSET('Smelter Look-up'!$C$4,$V114-4,0)&amp;"")</f>
        <v>Tin Technology &amp; Refining</v>
      </c>
      <c r="S114" s="215" t="str">
        <f t="shared" ca="1" si="15"/>
        <v>US</v>
      </c>
      <c r="T114" s="215" t="str">
        <f ca="1">IF(B114="","",IF(ISERROR(MATCH($J114,SorP!$B$1:$B$6230,0)),"",INDIRECT("'SorP'!$A$"&amp;MATCH($J114,SorP!$B$1:$B$6230,0))))</f>
        <v>US-PA</v>
      </c>
      <c r="U114" s="231"/>
      <c r="V114" s="262">
        <f ca="1">IF(C114="",NA(),IF(OR(C114="Smelter not listed",C114="Smelter not yet identified"),MATCH($B114&amp;$D114,'Smelter Look-up'!$J:$J,0),MATCH($B114&amp;$C114,'Smelter Look-up'!$J:$J,0)))</f>
        <v>527</v>
      </c>
      <c r="W114" s="263"/>
      <c r="X114" s="263">
        <f t="shared" ca="1" si="16"/>
        <v>0</v>
      </c>
      <c r="Y114" s="263"/>
      <c r="Z114" s="263"/>
      <c r="AB114" s="265" t="str">
        <f t="shared" ca="1" si="17"/>
        <v>TinTin Technology &amp; Refining</v>
      </c>
    </row>
    <row r="115" spans="1:28" s="264" customFormat="1" ht="30" customHeight="1">
      <c r="A115" s="207" t="s">
        <v>789</v>
      </c>
      <c r="B115" s="208" t="str">
        <f ca="1">IF(LEN(A115)=0,"",INDEX('Smelter Look-up'!$A:$A,MATCH($A115,'Smelter Look-up'!$E:$E,0)))</f>
        <v>Tin</v>
      </c>
      <c r="C115" s="212" t="str">
        <f ca="1">IF(LEN(A115)=0,"",INDEX('Smelter Look-up'!$C:$C,MATCH($A115,'Smelter Look-up'!$E:$E,0)))</f>
        <v>White Solder Metalurgia e Mineracao Ltda.</v>
      </c>
      <c r="D115" s="270"/>
      <c r="E115" s="208" t="str">
        <f ca="1">IF(ISERROR($V115),"",OFFSET('Smelter Look-up'!$D$4,$V115-4,0)&amp;"")</f>
        <v>BRAZIL</v>
      </c>
      <c r="F115" s="208" t="str">
        <f ca="1">IF(ISERROR($V115),"",OFFSET('Smelter Look-up'!$E$4,$V115-4,0))</f>
        <v>CID002036</v>
      </c>
      <c r="G115" s="208" t="str">
        <f ca="1">IF(C115=$X$4,IF(ISERROR($V115),"Enter smelter details","RMI"),IF(ISERROR($V115),"",OFFSET('Smelter Look-up'!$F$4,$V115-4,0)))</f>
        <v>RMI</v>
      </c>
      <c r="H115" s="209">
        <f ca="1">IF(ISERROR($V115),"",OFFSET('Smelter Look-up'!$G$4,$V115-4,0))</f>
        <v>0</v>
      </c>
      <c r="I115" s="210" t="str">
        <f ca="1">IF(ISERROR($V115),"",OFFSET('Smelter Look-up'!$H$4,$V115-4,0))</f>
        <v>Ariquemes</v>
      </c>
      <c r="J115" s="210" t="str">
        <f ca="1">IF(ISERROR($V115),"",OFFSET('Smelter Look-up'!$I$4,$V115-4,0))</f>
        <v>Rondônia</v>
      </c>
      <c r="K115" s="260"/>
      <c r="L115" s="260"/>
      <c r="M115" s="260" t="s">
        <v>15708</v>
      </c>
      <c r="N115" s="260" t="s">
        <v>15730</v>
      </c>
      <c r="O115" s="260" t="s">
        <v>15700</v>
      </c>
      <c r="P115" s="211" t="s">
        <v>489</v>
      </c>
      <c r="Q115" s="261" t="s">
        <v>15731</v>
      </c>
      <c r="R115" s="208" t="str">
        <f ca="1">IF(ISERROR($V115),"",OFFSET('Smelter Look-up'!$C$4,$V115-4,0)&amp;"")</f>
        <v>White Solder Metalurgia e Mineracao Ltda.</v>
      </c>
      <c r="S115" s="215" t="str">
        <f t="shared" ca="1" si="15"/>
        <v>BR</v>
      </c>
      <c r="T115" s="215" t="str">
        <f ca="1">IF(B115="","",IF(ISERROR(MATCH($J115,SorP!$B$1:$B$6230,0)),"",INDIRECT("'SorP'!$A$"&amp;MATCH($J115,SorP!$B$1:$B$6230,0))))</f>
        <v>BR-RO</v>
      </c>
      <c r="U115" s="231"/>
      <c r="V115" s="262">
        <f ca="1">IF(C115="",NA(),IF(OR(C115="Smelter not listed",C115="Smelter not yet identified"),MATCH($B115&amp;$D115,'Smelter Look-up'!$J:$J,0),MATCH($B115&amp;$C115,'Smelter Look-up'!$J:$J,0)))</f>
        <v>532</v>
      </c>
      <c r="W115" s="263"/>
      <c r="X115" s="263">
        <f t="shared" ca="1" si="16"/>
        <v>0</v>
      </c>
      <c r="Y115" s="263"/>
      <c r="Z115" s="263"/>
      <c r="AB115" s="265" t="str">
        <f t="shared" ca="1" si="17"/>
        <v>TinWhite Solder Metalurgia e Mineracao Ltda.</v>
      </c>
    </row>
    <row r="116" spans="1:28" s="264" customFormat="1" ht="20.100000000000001" customHeight="1">
      <c r="A116" s="207" t="s">
        <v>741</v>
      </c>
      <c r="B116" s="208" t="str">
        <f ca="1">IF(LEN(A116)=0,"",INDEX('Smelter Look-up'!$A:$A,MATCH($A116,'Smelter Look-up'!$E:$E,0)))</f>
        <v>Gold</v>
      </c>
      <c r="C116" s="212" t="str">
        <f ca="1">IF(LEN(A116)=0,"",INDEX('Smelter Look-up'!$C:$C,MATCH($A116,'Smelter Look-up'!$E:$E,0)))</f>
        <v>Western Australian Mint (T/a The Perth Mint)</v>
      </c>
      <c r="D116" s="270"/>
      <c r="E116" s="208" t="str">
        <f ca="1">IF(ISERROR($V116),"",OFFSET('Smelter Look-up'!$D$4,$V116-4,0)&amp;"")</f>
        <v>AUSTRALIA</v>
      </c>
      <c r="F116" s="208" t="str">
        <f ca="1">IF(ISERROR($V116),"",OFFSET('Smelter Look-up'!$E$4,$V116-4,0))</f>
        <v>CID002030</v>
      </c>
      <c r="G116" s="208" t="str">
        <f ca="1">IF(C116=$X$4,IF(ISERROR($V116),"Enter smelter details","RMI"),IF(ISERROR($V116),"",OFFSET('Smelter Look-up'!$F$4,$V116-4,0)))</f>
        <v>RMI</v>
      </c>
      <c r="H116" s="209">
        <f ca="1">IF(ISERROR($V116),"",OFFSET('Smelter Look-up'!$G$4,$V116-4,0))</f>
        <v>0</v>
      </c>
      <c r="I116" s="210" t="str">
        <f ca="1">IF(ISERROR($V116),"",OFFSET('Smelter Look-up'!$H$4,$V116-4,0))</f>
        <v>Newburn</v>
      </c>
      <c r="J116" s="210" t="str">
        <f ca="1">IF(ISERROR($V116),"",OFFSET('Smelter Look-up'!$I$4,$V116-4,0))</f>
        <v>Western Australia</v>
      </c>
      <c r="K116" s="260"/>
      <c r="L116" s="260"/>
      <c r="M116" s="260"/>
      <c r="N116" s="359" t="s">
        <v>15737</v>
      </c>
      <c r="O116" s="359" t="s">
        <v>15738</v>
      </c>
      <c r="P116" s="211" t="s">
        <v>489</v>
      </c>
      <c r="Q116" s="357" t="s">
        <v>15746</v>
      </c>
      <c r="R116" s="208" t="str">
        <f ca="1">IF(ISERROR($V116),"",OFFSET('Smelter Look-up'!$C$4,$V116-4,0)&amp;"")</f>
        <v>Western Australian Mint (T/a The Perth Mint)</v>
      </c>
      <c r="S116" s="215" t="str">
        <f t="shared" ca="1" si="15"/>
        <v>AU</v>
      </c>
      <c r="T116" s="215" t="str">
        <f ca="1">IF(B116="","",IF(ISERROR(MATCH($J116,SorP!$B$1:$B$6230,0)),"",INDIRECT("'SorP'!$A$"&amp;MATCH($J116,SorP!$B$1:$B$6230,0))))</f>
        <v>AU-WA</v>
      </c>
      <c r="U116" s="231"/>
      <c r="V116" s="262">
        <f ca="1">IF(C116="",NA(),IF(OR(C116="Smelter not listed",C116="Smelter not yet identified"),MATCH($B116&amp;$D116,'Smelter Look-up'!$J:$J,0),MATCH($B116&amp;$C116,'Smelter Look-up'!$J:$J,0)))</f>
        <v>298</v>
      </c>
      <c r="W116" s="263"/>
      <c r="X116" s="263">
        <f t="shared" ca="1" si="16"/>
        <v>0</v>
      </c>
      <c r="Y116" s="263"/>
      <c r="Z116" s="263"/>
      <c r="AB116" s="265" t="str">
        <f t="shared" ca="1" si="17"/>
        <v>GoldWestern Australian Mint (T/a The Perth Mint)</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5"/>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6"/>
        <v>0</v>
      </c>
      <c r="Y117" s="263"/>
      <c r="Z117" s="263"/>
      <c r="AB117" s="265" t="str">
        <f t="shared" si="17"/>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5"/>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6"/>
        <v>0</v>
      </c>
      <c r="Y118" s="263"/>
      <c r="Z118" s="263"/>
      <c r="AB118" s="265" t="str">
        <f t="shared" si="17"/>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5"/>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6"/>
        <v>0</v>
      </c>
      <c r="Y119" s="263"/>
      <c r="Z119" s="263"/>
      <c r="AB119" s="265" t="str">
        <f t="shared" si="17"/>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5"/>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6"/>
        <v>0</v>
      </c>
      <c r="Y120" s="263"/>
      <c r="Z120" s="263"/>
      <c r="AB120" s="265" t="str">
        <f t="shared" si="17"/>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5"/>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6"/>
        <v>0</v>
      </c>
      <c r="Y121" s="263"/>
      <c r="Z121" s="263"/>
      <c r="AB121" s="265" t="str">
        <f t="shared" si="17"/>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5"/>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6"/>
        <v>0</v>
      </c>
      <c r="Y122" s="263"/>
      <c r="Z122" s="263"/>
      <c r="AB122" s="265" t="str">
        <f t="shared" si="17"/>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5"/>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6"/>
        <v>0</v>
      </c>
      <c r="Y123" s="263"/>
      <c r="Z123" s="263"/>
      <c r="AB123" s="265" t="str">
        <f t="shared" si="17"/>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ca="1" si="15"/>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ca="1" si="16"/>
        <v>0</v>
      </c>
      <c r="Y124" s="263"/>
      <c r="Z124" s="263"/>
      <c r="AB124" s="265" t="str">
        <f t="shared" si="17"/>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ca="1" si="15"/>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ca="1" si="16"/>
        <v>0</v>
      </c>
      <c r="Y125" s="263"/>
      <c r="Z125" s="263"/>
      <c r="AB125" s="265" t="str">
        <f t="shared" si="17"/>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5"/>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6"/>
        <v>0</v>
      </c>
      <c r="Y126" s="263"/>
      <c r="Z126" s="263"/>
      <c r="AB126" s="265" t="str">
        <f t="shared" si="17"/>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5"/>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6"/>
        <v>0</v>
      </c>
      <c r="Y127" s="263"/>
      <c r="Z127" s="263"/>
      <c r="AB127" s="265" t="str">
        <f t="shared" si="17"/>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5"/>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6"/>
        <v>0</v>
      </c>
      <c r="Y128" s="263"/>
      <c r="Z128" s="263"/>
      <c r="AB128" s="265" t="str">
        <f t="shared" si="17"/>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5"/>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6"/>
        <v>0</v>
      </c>
      <c r="Y129" s="263"/>
      <c r="Z129" s="263"/>
      <c r="AB129" s="265" t="str">
        <f t="shared" si="17"/>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ref="S130" ca="1" si="18">IF(B130="","",IF(ISERROR(MATCH($E130,CL,0)),"Unknown",INDIRECT("'C'!$A$"&amp;MATCH($E130,CL,0)+1)))</f>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ref="X130" ca="1" si="19">IF(AND(C130="Smelter not listed",OR(LEN(D130)=0,LEN(E130)=0)),1,0)</f>
        <v>0</v>
      </c>
      <c r="Y130" s="263"/>
      <c r="Z130" s="263"/>
      <c r="AB130" s="265" t="str">
        <f t="shared" ref="AB130" si="20">B130&amp;C130</f>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ref="S131:S162" ca="1" si="21">IF(B131="","",IF(ISERROR(MATCH($E131,CL,0)),"Unknown",INDIRECT("'C'!$A$"&amp;MATCH($E131,CL,0)+1)))</f>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ref="X131:X162" ca="1" si="22">IF(AND(C131="Smelter not listed",OR(LEN(D131)=0,LEN(E131)=0)),1,0)</f>
        <v>0</v>
      </c>
      <c r="Y131" s="263"/>
      <c r="Z131" s="263"/>
      <c r="AB131" s="265" t="str">
        <f t="shared" ref="AB131:AB162" si="23">B131&amp;C131</f>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21"/>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22"/>
        <v>0</v>
      </c>
      <c r="Y132" s="263"/>
      <c r="Z132" s="263"/>
      <c r="AB132" s="265" t="str">
        <f t="shared" si="23"/>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ca="1" si="21"/>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ca="1" si="22"/>
        <v>0</v>
      </c>
      <c r="Y133" s="263"/>
      <c r="Z133" s="263"/>
      <c r="AB133" s="265" t="str">
        <f t="shared" si="23"/>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21"/>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22"/>
        <v>0</v>
      </c>
      <c r="Y134" s="263"/>
      <c r="Z134" s="263"/>
      <c r="AB134" s="265" t="str">
        <f t="shared" si="23"/>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21"/>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22"/>
        <v>0</v>
      </c>
      <c r="Y135" s="263"/>
      <c r="Z135" s="263"/>
      <c r="AB135" s="265" t="str">
        <f t="shared" si="23"/>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21"/>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22"/>
        <v>0</v>
      </c>
      <c r="Y136" s="263"/>
      <c r="Z136" s="263"/>
      <c r="AB136" s="265" t="str">
        <f t="shared" si="23"/>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21"/>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22"/>
        <v>0</v>
      </c>
      <c r="Y137" s="263"/>
      <c r="Z137" s="263"/>
      <c r="AB137" s="265" t="str">
        <f t="shared" si="23"/>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21"/>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22"/>
        <v>0</v>
      </c>
      <c r="Y138" s="263"/>
      <c r="Z138" s="263"/>
      <c r="AB138" s="265" t="str">
        <f t="shared" si="23"/>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21"/>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22"/>
        <v>0</v>
      </c>
      <c r="Y139" s="263"/>
      <c r="Z139" s="263"/>
      <c r="AB139" s="265" t="str">
        <f t="shared" si="23"/>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21"/>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22"/>
        <v>0</v>
      </c>
      <c r="Y140" s="263"/>
      <c r="Z140" s="263"/>
      <c r="AB140" s="265" t="str">
        <f t="shared" si="23"/>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21"/>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22"/>
        <v>0</v>
      </c>
      <c r="Y141" s="263"/>
      <c r="Z141" s="263"/>
      <c r="AB141" s="265" t="str">
        <f t="shared" si="23"/>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21"/>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22"/>
        <v>0</v>
      </c>
      <c r="Y142" s="263"/>
      <c r="Z142" s="263"/>
      <c r="AB142" s="265" t="str">
        <f t="shared" si="23"/>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21"/>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22"/>
        <v>0</v>
      </c>
      <c r="Y143" s="263"/>
      <c r="Z143" s="263"/>
      <c r="AB143" s="265" t="str">
        <f t="shared" si="23"/>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21"/>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22"/>
        <v>0</v>
      </c>
      <c r="Y144" s="263"/>
      <c r="Z144" s="263"/>
      <c r="AB144" s="265" t="str">
        <f t="shared" si="23"/>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21"/>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22"/>
        <v>0</v>
      </c>
      <c r="Y145" s="263"/>
      <c r="Z145" s="263"/>
      <c r="AB145" s="265" t="str">
        <f t="shared" si="23"/>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21"/>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22"/>
        <v>0</v>
      </c>
      <c r="Y146" s="263"/>
      <c r="Z146" s="263"/>
      <c r="AB146" s="265" t="str">
        <f t="shared" si="23"/>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21"/>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22"/>
        <v>0</v>
      </c>
      <c r="Y147" s="263"/>
      <c r="Z147" s="263"/>
      <c r="AB147" s="265" t="str">
        <f t="shared" si="23"/>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21"/>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22"/>
        <v>0</v>
      </c>
      <c r="Y148" s="263"/>
      <c r="Z148" s="263"/>
      <c r="AB148" s="265" t="str">
        <f t="shared" si="23"/>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21"/>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22"/>
        <v>0</v>
      </c>
      <c r="Y149" s="263"/>
      <c r="Z149" s="263"/>
      <c r="AB149" s="265" t="str">
        <f t="shared" si="23"/>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21"/>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22"/>
        <v>0</v>
      </c>
      <c r="Y150" s="263"/>
      <c r="Z150" s="263"/>
      <c r="AB150" s="265" t="str">
        <f t="shared" si="23"/>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21"/>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22"/>
        <v>0</v>
      </c>
      <c r="Y151" s="263"/>
      <c r="Z151" s="263"/>
      <c r="AB151" s="265" t="str">
        <f t="shared" si="23"/>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21"/>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22"/>
        <v>0</v>
      </c>
      <c r="Y152" s="263"/>
      <c r="Z152" s="263"/>
      <c r="AB152" s="265" t="str">
        <f t="shared" si="23"/>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21"/>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22"/>
        <v>0</v>
      </c>
      <c r="Y153" s="263"/>
      <c r="Z153" s="263"/>
      <c r="AB153" s="265" t="str">
        <f t="shared" si="23"/>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21"/>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22"/>
        <v>0</v>
      </c>
      <c r="Y154" s="263"/>
      <c r="Z154" s="263"/>
      <c r="AB154" s="265" t="str">
        <f t="shared" si="23"/>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21"/>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22"/>
        <v>0</v>
      </c>
      <c r="Y155" s="263"/>
      <c r="Z155" s="263"/>
      <c r="AB155" s="265" t="str">
        <f t="shared" si="23"/>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21"/>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22"/>
        <v>0</v>
      </c>
      <c r="Y156" s="263"/>
      <c r="Z156" s="263"/>
      <c r="AB156" s="265" t="str">
        <f t="shared" si="23"/>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ca="1" si="21"/>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ca="1" si="22"/>
        <v>0</v>
      </c>
      <c r="Y157" s="263"/>
      <c r="Z157" s="263"/>
      <c r="AB157" s="265" t="str">
        <f t="shared" si="23"/>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ref="S163:S193" ca="1" si="24">IF(B163="","",IF(ISERROR(MATCH($E163,CL,0)),"Unknown",INDIRECT("'C'!$A$"&amp;MATCH($E163,CL,0)+1)))</f>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ref="X163:X193" ca="1" si="25">IF(AND(C163="Smelter not listed",OR(LEN(D163)=0,LEN(E163)=0)),1,0)</f>
        <v>0</v>
      </c>
      <c r="Y163" s="263"/>
      <c r="Z163" s="263"/>
      <c r="AB163" s="265" t="str">
        <f t="shared" ref="AB163:AB193" si="26">B163&amp;C163</f>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4"/>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5"/>
        <v>0</v>
      </c>
      <c r="Y164" s="263"/>
      <c r="Z164" s="263"/>
      <c r="AB164" s="265" t="str">
        <f t="shared" si="26"/>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4"/>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5"/>
        <v>0</v>
      </c>
      <c r="Y165" s="263"/>
      <c r="Z165" s="263"/>
      <c r="AB165" s="265" t="str">
        <f t="shared" si="26"/>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4"/>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5"/>
        <v>0</v>
      </c>
      <c r="Y166" s="263"/>
      <c r="Z166" s="263"/>
      <c r="AB166" s="265" t="str">
        <f t="shared" si="26"/>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4"/>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5"/>
        <v>0</v>
      </c>
      <c r="Y167" s="263"/>
      <c r="Z167" s="263"/>
      <c r="AB167" s="265" t="str">
        <f t="shared" si="26"/>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4"/>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5"/>
        <v>0</v>
      </c>
      <c r="Y168" s="263"/>
      <c r="Z168" s="263"/>
      <c r="AB168" s="265" t="str">
        <f t="shared" si="26"/>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4"/>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5"/>
        <v>0</v>
      </c>
      <c r="Y169" s="263"/>
      <c r="Z169" s="263"/>
      <c r="AB169" s="265" t="str">
        <f t="shared" si="26"/>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4"/>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5"/>
        <v>0</v>
      </c>
      <c r="Y170" s="263"/>
      <c r="Z170" s="263"/>
      <c r="AB170" s="265" t="str">
        <f t="shared" si="26"/>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4"/>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5"/>
        <v>0</v>
      </c>
      <c r="Y171" s="263"/>
      <c r="Z171" s="263"/>
      <c r="AB171" s="265" t="str">
        <f t="shared" si="26"/>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4"/>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5"/>
        <v>0</v>
      </c>
      <c r="Y172" s="263"/>
      <c r="Z172" s="263"/>
      <c r="AB172" s="265" t="str">
        <f t="shared" si="26"/>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4"/>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5"/>
        <v>0</v>
      </c>
      <c r="Y173" s="263"/>
      <c r="Z173" s="263"/>
      <c r="AB173" s="265" t="str">
        <f t="shared" si="26"/>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4"/>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5"/>
        <v>0</v>
      </c>
      <c r="Y174" s="263"/>
      <c r="Z174" s="263"/>
      <c r="AB174" s="265" t="str">
        <f t="shared" si="26"/>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4"/>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5"/>
        <v>0</v>
      </c>
      <c r="Y175" s="263"/>
      <c r="Z175" s="263"/>
      <c r="AB175" s="265" t="str">
        <f t="shared" si="26"/>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4"/>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5"/>
        <v>0</v>
      </c>
      <c r="Y176" s="263"/>
      <c r="Z176" s="263"/>
      <c r="AB176" s="265" t="str">
        <f t="shared" si="26"/>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4"/>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5"/>
        <v>0</v>
      </c>
      <c r="Y177" s="263"/>
      <c r="Z177" s="263"/>
      <c r="AB177" s="265" t="str">
        <f t="shared" si="26"/>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4"/>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5"/>
        <v>0</v>
      </c>
      <c r="Y178" s="263"/>
      <c r="Z178" s="263"/>
      <c r="AB178" s="265" t="str">
        <f t="shared" si="26"/>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4"/>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5"/>
        <v>0</v>
      </c>
      <c r="Y179" s="263"/>
      <c r="Z179" s="263"/>
      <c r="AB179" s="265" t="str">
        <f t="shared" si="26"/>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4"/>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5"/>
        <v>0</v>
      </c>
      <c r="Y180" s="263"/>
      <c r="Z180" s="263"/>
      <c r="AB180" s="265" t="str">
        <f t="shared" si="26"/>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4"/>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5"/>
        <v>0</v>
      </c>
      <c r="Y181" s="263"/>
      <c r="Z181" s="263"/>
      <c r="AB181" s="265" t="str">
        <f t="shared" si="26"/>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4"/>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5"/>
        <v>0</v>
      </c>
      <c r="Y182" s="263"/>
      <c r="Z182" s="263"/>
      <c r="AB182" s="265" t="str">
        <f t="shared" si="26"/>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4"/>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5"/>
        <v>0</v>
      </c>
      <c r="Y183" s="263"/>
      <c r="Z183" s="263"/>
      <c r="AB183" s="265" t="str">
        <f t="shared" si="26"/>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4"/>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5"/>
        <v>0</v>
      </c>
      <c r="Y184" s="263"/>
      <c r="Z184" s="263"/>
      <c r="AB184" s="265" t="str">
        <f t="shared" si="26"/>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4"/>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5"/>
        <v>0</v>
      </c>
      <c r="Y185" s="263"/>
      <c r="Z185" s="263"/>
      <c r="AB185" s="265" t="str">
        <f t="shared" si="26"/>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4"/>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5"/>
        <v>0</v>
      </c>
      <c r="Y186" s="263"/>
      <c r="Z186" s="263"/>
      <c r="AB186" s="265" t="str">
        <f t="shared" si="26"/>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4"/>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5"/>
        <v>0</v>
      </c>
      <c r="Y187" s="263"/>
      <c r="Z187" s="263"/>
      <c r="AB187" s="265" t="str">
        <f t="shared" si="26"/>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ca="1" si="24"/>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ca="1" si="25"/>
        <v>0</v>
      </c>
      <c r="Y188" s="263"/>
      <c r="Z188" s="263"/>
      <c r="AB188" s="265" t="str">
        <f t="shared" si="26"/>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ca="1" si="24"/>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ca="1" si="25"/>
        <v>0</v>
      </c>
      <c r="Y189" s="263"/>
      <c r="Z189" s="263"/>
      <c r="AB189" s="265" t="str">
        <f t="shared" si="26"/>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4"/>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5"/>
        <v>0</v>
      </c>
      <c r="Y190" s="263"/>
      <c r="Z190" s="263"/>
      <c r="AB190" s="265" t="str">
        <f t="shared" si="26"/>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4"/>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5"/>
        <v>0</v>
      </c>
      <c r="Y191" s="263"/>
      <c r="Z191" s="263"/>
      <c r="AB191" s="265" t="str">
        <f t="shared" si="26"/>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4"/>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5"/>
        <v>0</v>
      </c>
      <c r="Y192" s="263"/>
      <c r="Z192" s="263"/>
      <c r="AB192" s="265" t="str">
        <f t="shared" si="26"/>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4"/>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5"/>
        <v>0</v>
      </c>
      <c r="Y193" s="263"/>
      <c r="Z193" s="263"/>
      <c r="AB193" s="265" t="str">
        <f t="shared" si="26"/>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ref="S194" ca="1" si="27">IF(B194="","",IF(ISERROR(MATCH($E194,CL,0)),"Unknown",INDIRECT("'C'!$A$"&amp;MATCH($E194,CL,0)+1)))</f>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ref="X194" ca="1" si="28">IF(AND(C194="Smelter not listed",OR(LEN(D194)=0,LEN(E194)=0)),1,0)</f>
        <v>0</v>
      </c>
      <c r="Y194" s="263"/>
      <c r="Z194" s="263"/>
      <c r="AB194" s="265" t="str">
        <f t="shared" ref="AB194" si="29">B194&amp;C194</f>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ref="S195:S226" ca="1" si="30">IF(B195="","",IF(ISERROR(MATCH($E195,CL,0)),"Unknown",INDIRECT("'C'!$A$"&amp;MATCH($E195,CL,0)+1)))</f>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ref="X195:X226" ca="1" si="31">IF(AND(C195="Smelter not listed",OR(LEN(D195)=0,LEN(E195)=0)),1,0)</f>
        <v>0</v>
      </c>
      <c r="Y195" s="263"/>
      <c r="Z195" s="263"/>
      <c r="AB195" s="265" t="str">
        <f t="shared" ref="AB195:AB226" si="32">B195&amp;C195</f>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30"/>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31"/>
        <v>0</v>
      </c>
      <c r="Y196" s="263"/>
      <c r="Z196" s="263"/>
      <c r="AB196" s="265" t="str">
        <f t="shared" si="32"/>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ca="1" si="30"/>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ca="1" si="31"/>
        <v>0</v>
      </c>
      <c r="Y197" s="263"/>
      <c r="Z197" s="263"/>
      <c r="AB197" s="265" t="str">
        <f t="shared" si="32"/>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30"/>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31"/>
        <v>0</v>
      </c>
      <c r="Y198" s="263"/>
      <c r="Z198" s="263"/>
      <c r="AB198" s="265" t="str">
        <f t="shared" si="32"/>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30"/>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31"/>
        <v>0</v>
      </c>
      <c r="Y199" s="263"/>
      <c r="Z199" s="263"/>
      <c r="AB199" s="265" t="str">
        <f t="shared" si="32"/>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30"/>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31"/>
        <v>0</v>
      </c>
      <c r="Y200" s="263"/>
      <c r="Z200" s="263"/>
      <c r="AB200" s="265" t="str">
        <f t="shared" si="32"/>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30"/>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31"/>
        <v>0</v>
      </c>
      <c r="Y201" s="263"/>
      <c r="Z201" s="263"/>
      <c r="AB201" s="265" t="str">
        <f t="shared" si="32"/>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30"/>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31"/>
        <v>0</v>
      </c>
      <c r="Y202" s="263"/>
      <c r="Z202" s="263"/>
      <c r="AB202" s="265" t="str">
        <f t="shared" si="32"/>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30"/>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31"/>
        <v>0</v>
      </c>
      <c r="Y203" s="263"/>
      <c r="Z203" s="263"/>
      <c r="AB203" s="265" t="str">
        <f t="shared" si="32"/>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30"/>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31"/>
        <v>0</v>
      </c>
      <c r="Y204" s="263"/>
      <c r="Z204" s="263"/>
      <c r="AB204" s="265" t="str">
        <f t="shared" si="32"/>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30"/>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31"/>
        <v>0</v>
      </c>
      <c r="Y205" s="263"/>
      <c r="Z205" s="263"/>
      <c r="AB205" s="265" t="str">
        <f t="shared" si="32"/>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30"/>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31"/>
        <v>0</v>
      </c>
      <c r="Y206" s="263"/>
      <c r="Z206" s="263"/>
      <c r="AB206" s="265" t="str">
        <f t="shared" si="32"/>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30"/>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31"/>
        <v>0</v>
      </c>
      <c r="Y207" s="263"/>
      <c r="Z207" s="263"/>
      <c r="AB207" s="265" t="str">
        <f t="shared" si="32"/>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30"/>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31"/>
        <v>0</v>
      </c>
      <c r="Y208" s="263"/>
      <c r="Z208" s="263"/>
      <c r="AB208" s="265" t="str">
        <f t="shared" si="32"/>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30"/>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31"/>
        <v>0</v>
      </c>
      <c r="Y209" s="263"/>
      <c r="Z209" s="263"/>
      <c r="AB209" s="265" t="str">
        <f t="shared" si="32"/>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30"/>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31"/>
        <v>0</v>
      </c>
      <c r="Y210" s="263"/>
      <c r="Z210" s="263"/>
      <c r="AB210" s="265" t="str">
        <f t="shared" si="32"/>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30"/>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31"/>
        <v>0</v>
      </c>
      <c r="Y211" s="263"/>
      <c r="Z211" s="263"/>
      <c r="AB211" s="265" t="str">
        <f t="shared" si="32"/>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30"/>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31"/>
        <v>0</v>
      </c>
      <c r="Y212" s="263"/>
      <c r="Z212" s="263"/>
      <c r="AB212" s="265" t="str">
        <f t="shared" si="32"/>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30"/>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31"/>
        <v>0</v>
      </c>
      <c r="Y213" s="263"/>
      <c r="Z213" s="263"/>
      <c r="AB213" s="265" t="str">
        <f t="shared" si="32"/>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30"/>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31"/>
        <v>0</v>
      </c>
      <c r="Y214" s="263"/>
      <c r="Z214" s="263"/>
      <c r="AB214" s="265" t="str">
        <f t="shared" si="32"/>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30"/>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31"/>
        <v>0</v>
      </c>
      <c r="Y215" s="263"/>
      <c r="Z215" s="263"/>
      <c r="AB215" s="265" t="str">
        <f t="shared" si="32"/>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30"/>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31"/>
        <v>0</v>
      </c>
      <c r="Y216" s="263"/>
      <c r="Z216" s="263"/>
      <c r="AB216" s="265" t="str">
        <f t="shared" si="32"/>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30"/>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31"/>
        <v>0</v>
      </c>
      <c r="Y217" s="263"/>
      <c r="Z217" s="263"/>
      <c r="AB217" s="265" t="str">
        <f t="shared" si="32"/>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30"/>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31"/>
        <v>0</v>
      </c>
      <c r="Y218" s="263"/>
      <c r="Z218" s="263"/>
      <c r="AB218" s="265" t="str">
        <f t="shared" si="32"/>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30"/>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31"/>
        <v>0</v>
      </c>
      <c r="Y219" s="263"/>
      <c r="Z219" s="263"/>
      <c r="AB219" s="265" t="str">
        <f t="shared" si="32"/>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30"/>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31"/>
        <v>0</v>
      </c>
      <c r="Y220" s="263"/>
      <c r="Z220" s="263"/>
      <c r="AB220" s="265" t="str">
        <f t="shared" si="32"/>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ca="1" si="30"/>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ca="1" si="31"/>
        <v>0</v>
      </c>
      <c r="Y221" s="263"/>
      <c r="Z221" s="263"/>
      <c r="AB221" s="265" t="str">
        <f t="shared" si="32"/>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ref="S227:S257" ca="1" si="33">IF(B227="","",IF(ISERROR(MATCH($E227,CL,0)),"Unknown",INDIRECT("'C'!$A$"&amp;MATCH($E227,CL,0)+1)))</f>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ref="X227:X257" ca="1" si="34">IF(AND(C227="Smelter not listed",OR(LEN(D227)=0,LEN(E227)=0)),1,0)</f>
        <v>0</v>
      </c>
      <c r="Y227" s="263"/>
      <c r="Z227" s="263"/>
      <c r="AB227" s="265" t="str">
        <f t="shared" ref="AB227:AB257" si="35">B227&amp;C227</f>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3"/>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4"/>
        <v>0</v>
      </c>
      <c r="Y228" s="263"/>
      <c r="Z228" s="263"/>
      <c r="AB228" s="265" t="str">
        <f t="shared" si="35"/>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3"/>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4"/>
        <v>0</v>
      </c>
      <c r="Y229" s="263"/>
      <c r="Z229" s="263"/>
      <c r="AB229" s="265" t="str">
        <f t="shared" si="35"/>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3"/>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4"/>
        <v>0</v>
      </c>
      <c r="Y230" s="263"/>
      <c r="Z230" s="263"/>
      <c r="AB230" s="265" t="str">
        <f t="shared" si="35"/>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3"/>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4"/>
        <v>0</v>
      </c>
      <c r="Y231" s="263"/>
      <c r="Z231" s="263"/>
      <c r="AB231" s="265" t="str">
        <f t="shared" si="35"/>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3"/>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4"/>
        <v>0</v>
      </c>
      <c r="Y232" s="263"/>
      <c r="Z232" s="263"/>
      <c r="AB232" s="265" t="str">
        <f t="shared" si="35"/>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3"/>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4"/>
        <v>0</v>
      </c>
      <c r="Y233" s="263"/>
      <c r="Z233" s="263"/>
      <c r="AB233" s="265" t="str">
        <f t="shared" si="35"/>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3"/>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4"/>
        <v>0</v>
      </c>
      <c r="Y234" s="263"/>
      <c r="Z234" s="263"/>
      <c r="AB234" s="265" t="str">
        <f t="shared" si="35"/>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3"/>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4"/>
        <v>0</v>
      </c>
      <c r="Y235" s="263"/>
      <c r="Z235" s="263"/>
      <c r="AB235" s="265" t="str">
        <f t="shared" si="35"/>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3"/>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4"/>
        <v>0</v>
      </c>
      <c r="Y236" s="263"/>
      <c r="Z236" s="263"/>
      <c r="AB236" s="265" t="str">
        <f t="shared" si="35"/>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3"/>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4"/>
        <v>0</v>
      </c>
      <c r="Y237" s="263"/>
      <c r="Z237" s="263"/>
      <c r="AB237" s="265" t="str">
        <f t="shared" si="35"/>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3"/>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4"/>
        <v>0</v>
      </c>
      <c r="Y238" s="263"/>
      <c r="Z238" s="263"/>
      <c r="AB238" s="265" t="str">
        <f t="shared" si="35"/>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3"/>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4"/>
        <v>0</v>
      </c>
      <c r="Y239" s="263"/>
      <c r="Z239" s="263"/>
      <c r="AB239" s="265" t="str">
        <f t="shared" si="35"/>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3"/>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4"/>
        <v>0</v>
      </c>
      <c r="Y240" s="263"/>
      <c r="Z240" s="263"/>
      <c r="AB240" s="265" t="str">
        <f t="shared" si="35"/>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3"/>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4"/>
        <v>0</v>
      </c>
      <c r="Y241" s="263"/>
      <c r="Z241" s="263"/>
      <c r="AB241" s="265" t="str">
        <f t="shared" si="35"/>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3"/>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4"/>
        <v>0</v>
      </c>
      <c r="Y242" s="263"/>
      <c r="Z242" s="263"/>
      <c r="AB242" s="265" t="str">
        <f t="shared" si="35"/>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3"/>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4"/>
        <v>0</v>
      </c>
      <c r="Y243" s="263"/>
      <c r="Z243" s="263"/>
      <c r="AB243" s="265" t="str">
        <f t="shared" si="35"/>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3"/>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4"/>
        <v>0</v>
      </c>
      <c r="Y244" s="263"/>
      <c r="Z244" s="263"/>
      <c r="AB244" s="265" t="str">
        <f t="shared" si="35"/>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3"/>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4"/>
        <v>0</v>
      </c>
      <c r="Y245" s="263"/>
      <c r="Z245" s="263"/>
      <c r="AB245" s="265" t="str">
        <f t="shared" si="35"/>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3"/>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4"/>
        <v>0</v>
      </c>
      <c r="Y246" s="263"/>
      <c r="Z246" s="263"/>
      <c r="AB246" s="265" t="str">
        <f t="shared" si="35"/>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3"/>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4"/>
        <v>0</v>
      </c>
      <c r="Y247" s="263"/>
      <c r="Z247" s="263"/>
      <c r="AB247" s="265" t="str">
        <f t="shared" si="35"/>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3"/>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4"/>
        <v>0</v>
      </c>
      <c r="Y248" s="263"/>
      <c r="Z248" s="263"/>
      <c r="AB248" s="265" t="str">
        <f t="shared" si="35"/>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3"/>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4"/>
        <v>0</v>
      </c>
      <c r="Y249" s="263"/>
      <c r="Z249" s="263"/>
      <c r="AB249" s="265" t="str">
        <f t="shared" si="35"/>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3"/>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4"/>
        <v>0</v>
      </c>
      <c r="Y250" s="263"/>
      <c r="Z250" s="263"/>
      <c r="AB250" s="265" t="str">
        <f t="shared" si="35"/>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3"/>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4"/>
        <v>0</v>
      </c>
      <c r="Y251" s="263"/>
      <c r="Z251" s="263"/>
      <c r="AB251" s="265" t="str">
        <f t="shared" si="35"/>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ca="1" si="33"/>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ca="1" si="34"/>
        <v>0</v>
      </c>
      <c r="Y252" s="263"/>
      <c r="Z252" s="263"/>
      <c r="AB252" s="265" t="str">
        <f t="shared" si="35"/>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ca="1" si="33"/>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ca="1" si="34"/>
        <v>0</v>
      </c>
      <c r="Y253" s="263"/>
      <c r="Z253" s="263"/>
      <c r="AB253" s="265" t="str">
        <f t="shared" si="35"/>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3"/>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4"/>
        <v>0</v>
      </c>
      <c r="Y254" s="263"/>
      <c r="Z254" s="263"/>
      <c r="AB254" s="265" t="str">
        <f t="shared" si="35"/>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3"/>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4"/>
        <v>0</v>
      </c>
      <c r="Y255" s="263"/>
      <c r="Z255" s="263"/>
      <c r="AB255" s="265" t="str">
        <f t="shared" si="35"/>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3"/>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4"/>
        <v>0</v>
      </c>
      <c r="Y256" s="263"/>
      <c r="Z256" s="263"/>
      <c r="AB256" s="265" t="str">
        <f t="shared" si="35"/>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3"/>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4"/>
        <v>0</v>
      </c>
      <c r="Y257" s="263"/>
      <c r="Z257" s="263"/>
      <c r="AB257" s="265" t="str">
        <f t="shared" si="35"/>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ref="S258" ca="1" si="36">IF(B258="","",IF(ISERROR(MATCH($E258,CL,0)),"Unknown",INDIRECT("'C'!$A$"&amp;MATCH($E258,CL,0)+1)))</f>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ref="X258" ca="1" si="37">IF(AND(C258="Smelter not listed",OR(LEN(D258)=0,LEN(E258)=0)),1,0)</f>
        <v>0</v>
      </c>
      <c r="Y258" s="263"/>
      <c r="Z258" s="263"/>
      <c r="AB258" s="265" t="str">
        <f t="shared" ref="AB258" si="38">B258&amp;C258</f>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ref="S259:S290" ca="1" si="39">IF(B259="","",IF(ISERROR(MATCH($E259,CL,0)),"Unknown",INDIRECT("'C'!$A$"&amp;MATCH($E259,CL,0)+1)))</f>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ref="X259:X290" ca="1" si="40">IF(AND(C259="Smelter not listed",OR(LEN(D259)=0,LEN(E259)=0)),1,0)</f>
        <v>0</v>
      </c>
      <c r="Y259" s="263"/>
      <c r="Z259" s="263"/>
      <c r="AB259" s="265" t="str">
        <f t="shared" ref="AB259:AB290" si="41">B259&amp;C259</f>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9"/>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40"/>
        <v>0</v>
      </c>
      <c r="Y260" s="263"/>
      <c r="Z260" s="263"/>
      <c r="AB260" s="265" t="str">
        <f t="shared" si="41"/>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39"/>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40"/>
        <v>0</v>
      </c>
      <c r="Y261" s="263"/>
      <c r="Z261" s="263"/>
      <c r="AB261" s="265" t="str">
        <f t="shared" si="41"/>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9"/>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40"/>
        <v>0</v>
      </c>
      <c r="Y262" s="263"/>
      <c r="Z262" s="263"/>
      <c r="AB262" s="265" t="str">
        <f t="shared" si="41"/>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9"/>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40"/>
        <v>0</v>
      </c>
      <c r="Y263" s="263"/>
      <c r="Z263" s="263"/>
      <c r="AB263" s="265" t="str">
        <f t="shared" si="41"/>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9"/>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40"/>
        <v>0</v>
      </c>
      <c r="Y264" s="263"/>
      <c r="Z264" s="263"/>
      <c r="AB264" s="265" t="str">
        <f t="shared" si="41"/>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9"/>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40"/>
        <v>0</v>
      </c>
      <c r="Y265" s="263"/>
      <c r="Z265" s="263"/>
      <c r="AB265" s="265" t="str">
        <f t="shared" si="41"/>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9"/>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40"/>
        <v>0</v>
      </c>
      <c r="Y266" s="263"/>
      <c r="Z266" s="263"/>
      <c r="AB266" s="265" t="str">
        <f t="shared" si="41"/>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9"/>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40"/>
        <v>0</v>
      </c>
      <c r="Y267" s="263"/>
      <c r="Z267" s="263"/>
      <c r="AB267" s="265" t="str">
        <f t="shared" si="41"/>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9"/>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40"/>
        <v>0</v>
      </c>
      <c r="Y268" s="263"/>
      <c r="Z268" s="263"/>
      <c r="AB268" s="265" t="str">
        <f t="shared" si="41"/>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9"/>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40"/>
        <v>0</v>
      </c>
      <c r="Y269" s="263"/>
      <c r="Z269" s="263"/>
      <c r="AB269" s="265" t="str">
        <f t="shared" si="41"/>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9"/>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40"/>
        <v>0</v>
      </c>
      <c r="Y270" s="263"/>
      <c r="Z270" s="263"/>
      <c r="AB270" s="265" t="str">
        <f t="shared" si="41"/>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9"/>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40"/>
        <v>0</v>
      </c>
      <c r="Y271" s="263"/>
      <c r="Z271" s="263"/>
      <c r="AB271" s="265" t="str">
        <f t="shared" si="41"/>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9"/>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40"/>
        <v>0</v>
      </c>
      <c r="Y272" s="263"/>
      <c r="Z272" s="263"/>
      <c r="AB272" s="265" t="str">
        <f t="shared" si="41"/>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9"/>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40"/>
        <v>0</v>
      </c>
      <c r="Y273" s="263"/>
      <c r="Z273" s="263"/>
      <c r="AB273" s="265" t="str">
        <f t="shared" si="41"/>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9"/>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40"/>
        <v>0</v>
      </c>
      <c r="Y274" s="263"/>
      <c r="Z274" s="263"/>
      <c r="AB274" s="265" t="str">
        <f t="shared" si="41"/>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9"/>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40"/>
        <v>0</v>
      </c>
      <c r="Y275" s="263"/>
      <c r="Z275" s="263"/>
      <c r="AB275" s="265" t="str">
        <f t="shared" si="41"/>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9"/>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40"/>
        <v>0</v>
      </c>
      <c r="Y276" s="263"/>
      <c r="Z276" s="263"/>
      <c r="AB276" s="265" t="str">
        <f t="shared" si="41"/>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9"/>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40"/>
        <v>0</v>
      </c>
      <c r="Y277" s="263"/>
      <c r="Z277" s="263"/>
      <c r="AB277" s="265" t="str">
        <f t="shared" si="41"/>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9"/>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40"/>
        <v>0</v>
      </c>
      <c r="Y278" s="263"/>
      <c r="Z278" s="263"/>
      <c r="AB278" s="265" t="str">
        <f t="shared" si="41"/>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9"/>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40"/>
        <v>0</v>
      </c>
      <c r="Y279" s="263"/>
      <c r="Z279" s="263"/>
      <c r="AB279" s="265" t="str">
        <f t="shared" si="41"/>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9"/>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40"/>
        <v>0</v>
      </c>
      <c r="Y280" s="263"/>
      <c r="Z280" s="263"/>
      <c r="AB280" s="265" t="str">
        <f t="shared" si="41"/>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9"/>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40"/>
        <v>0</v>
      </c>
      <c r="Y281" s="263"/>
      <c r="Z281" s="263"/>
      <c r="AB281" s="265" t="str">
        <f t="shared" si="41"/>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9"/>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40"/>
        <v>0</v>
      </c>
      <c r="Y282" s="263"/>
      <c r="Z282" s="263"/>
      <c r="AB282" s="265" t="str">
        <f t="shared" si="41"/>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9"/>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40"/>
        <v>0</v>
      </c>
      <c r="Y283" s="263"/>
      <c r="Z283" s="263"/>
      <c r="AB283" s="265" t="str">
        <f t="shared" si="41"/>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9"/>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40"/>
        <v>0</v>
      </c>
      <c r="Y284" s="263"/>
      <c r="Z284" s="263"/>
      <c r="AB284" s="265" t="str">
        <f t="shared" si="41"/>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ca="1" si="39"/>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ca="1" si="40"/>
        <v>0</v>
      </c>
      <c r="Y285" s="263"/>
      <c r="Z285" s="263"/>
      <c r="AB285" s="265" t="str">
        <f t="shared" si="41"/>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ref="S291:S321" ca="1" si="42">IF(B291="","",IF(ISERROR(MATCH($E291,CL,0)),"Unknown",INDIRECT("'C'!$A$"&amp;MATCH($E291,CL,0)+1)))</f>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ref="X291:X321" ca="1" si="43">IF(AND(C291="Smelter not listed",OR(LEN(D291)=0,LEN(E291)=0)),1,0)</f>
        <v>0</v>
      </c>
      <c r="Y291" s="263"/>
      <c r="Z291" s="263"/>
      <c r="AB291" s="265" t="str">
        <f t="shared" ref="AB291:AB321" si="44">B291&amp;C291</f>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42"/>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3"/>
        <v>0</v>
      </c>
      <c r="Y292" s="263"/>
      <c r="Z292" s="263"/>
      <c r="AB292" s="265" t="str">
        <f t="shared" si="44"/>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42"/>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3"/>
        <v>0</v>
      </c>
      <c r="Y293" s="263"/>
      <c r="Z293" s="263"/>
      <c r="AB293" s="265" t="str">
        <f t="shared" si="44"/>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42"/>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3"/>
        <v>0</v>
      </c>
      <c r="Y294" s="263"/>
      <c r="Z294" s="263"/>
      <c r="AB294" s="265" t="str">
        <f t="shared" si="44"/>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42"/>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3"/>
        <v>0</v>
      </c>
      <c r="Y295" s="263"/>
      <c r="Z295" s="263"/>
      <c r="AB295" s="265" t="str">
        <f t="shared" si="44"/>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42"/>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3"/>
        <v>0</v>
      </c>
      <c r="Y296" s="263"/>
      <c r="Z296" s="263"/>
      <c r="AB296" s="265" t="str">
        <f t="shared" si="44"/>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42"/>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3"/>
        <v>0</v>
      </c>
      <c r="Y297" s="263"/>
      <c r="Z297" s="263"/>
      <c r="AB297" s="265" t="str">
        <f t="shared" si="44"/>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42"/>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3"/>
        <v>0</v>
      </c>
      <c r="Y298" s="263"/>
      <c r="Z298" s="263"/>
      <c r="AB298" s="265" t="str">
        <f t="shared" si="44"/>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42"/>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3"/>
        <v>0</v>
      </c>
      <c r="Y299" s="263"/>
      <c r="Z299" s="263"/>
      <c r="AB299" s="265" t="str">
        <f t="shared" si="44"/>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42"/>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3"/>
        <v>0</v>
      </c>
      <c r="Y300" s="263"/>
      <c r="Z300" s="263"/>
      <c r="AB300" s="265" t="str">
        <f t="shared" si="44"/>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42"/>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3"/>
        <v>0</v>
      </c>
      <c r="Y301" s="263"/>
      <c r="Z301" s="263"/>
      <c r="AB301" s="265" t="str">
        <f t="shared" si="44"/>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42"/>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3"/>
        <v>0</v>
      </c>
      <c r="Y302" s="263"/>
      <c r="Z302" s="263"/>
      <c r="AB302" s="265" t="str">
        <f t="shared" si="44"/>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42"/>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3"/>
        <v>0</v>
      </c>
      <c r="Y303" s="263"/>
      <c r="Z303" s="263"/>
      <c r="AB303" s="265" t="str">
        <f t="shared" si="44"/>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42"/>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3"/>
        <v>0</v>
      </c>
      <c r="Y304" s="263"/>
      <c r="Z304" s="263"/>
      <c r="AB304" s="265" t="str">
        <f t="shared" si="44"/>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42"/>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3"/>
        <v>0</v>
      </c>
      <c r="Y305" s="263"/>
      <c r="Z305" s="263"/>
      <c r="AB305" s="265" t="str">
        <f t="shared" si="44"/>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42"/>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3"/>
        <v>0</v>
      </c>
      <c r="Y306" s="263"/>
      <c r="Z306" s="263"/>
      <c r="AB306" s="265" t="str">
        <f t="shared" si="44"/>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42"/>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3"/>
        <v>0</v>
      </c>
      <c r="Y307" s="263"/>
      <c r="Z307" s="263"/>
      <c r="AB307" s="265" t="str">
        <f t="shared" si="44"/>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42"/>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3"/>
        <v>0</v>
      </c>
      <c r="Y308" s="263"/>
      <c r="Z308" s="263"/>
      <c r="AB308" s="265" t="str">
        <f t="shared" si="44"/>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42"/>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3"/>
        <v>0</v>
      </c>
      <c r="Y309" s="263"/>
      <c r="Z309" s="263"/>
      <c r="AB309" s="265" t="str">
        <f t="shared" si="44"/>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42"/>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3"/>
        <v>0</v>
      </c>
      <c r="Y310" s="263"/>
      <c r="Z310" s="263"/>
      <c r="AB310" s="265" t="str">
        <f t="shared" si="44"/>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42"/>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3"/>
        <v>0</v>
      </c>
      <c r="Y311" s="263"/>
      <c r="Z311" s="263"/>
      <c r="AB311" s="265" t="str">
        <f t="shared" si="44"/>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42"/>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3"/>
        <v>0</v>
      </c>
      <c r="Y312" s="263"/>
      <c r="Z312" s="263"/>
      <c r="AB312" s="265" t="str">
        <f t="shared" si="44"/>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42"/>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3"/>
        <v>0</v>
      </c>
      <c r="Y313" s="263"/>
      <c r="Z313" s="263"/>
      <c r="AB313" s="265" t="str">
        <f t="shared" si="44"/>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42"/>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3"/>
        <v>0</v>
      </c>
      <c r="Y314" s="263"/>
      <c r="Z314" s="263"/>
      <c r="AB314" s="265" t="str">
        <f t="shared" si="44"/>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42"/>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3"/>
        <v>0</v>
      </c>
      <c r="Y315" s="263"/>
      <c r="Z315" s="263"/>
      <c r="AB315" s="265" t="str">
        <f t="shared" si="44"/>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ca="1" si="42"/>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ca="1" si="43"/>
        <v>0</v>
      </c>
      <c r="Y316" s="263"/>
      <c r="Z316" s="263"/>
      <c r="AB316" s="265" t="str">
        <f t="shared" si="44"/>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ca="1" si="42"/>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ca="1" si="43"/>
        <v>0</v>
      </c>
      <c r="Y317" s="263"/>
      <c r="Z317" s="263"/>
      <c r="AB317" s="265" t="str">
        <f t="shared" si="44"/>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2"/>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3"/>
        <v>0</v>
      </c>
      <c r="Y318" s="263"/>
      <c r="Z318" s="263"/>
      <c r="AB318" s="265" t="str">
        <f t="shared" si="44"/>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2"/>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3"/>
        <v>0</v>
      </c>
      <c r="Y319" s="263"/>
      <c r="Z319" s="263"/>
      <c r="AB319" s="265" t="str">
        <f t="shared" si="44"/>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2"/>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3"/>
        <v>0</v>
      </c>
      <c r="Y320" s="263"/>
      <c r="Z320" s="263"/>
      <c r="AB320" s="265" t="str">
        <f t="shared" si="44"/>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2"/>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3"/>
        <v>0</v>
      </c>
      <c r="Y321" s="263"/>
      <c r="Z321" s="263"/>
      <c r="AB321" s="265" t="str">
        <f t="shared" si="44"/>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ref="S322" ca="1" si="45">IF(B322="","",IF(ISERROR(MATCH($E322,CL,0)),"Unknown",INDIRECT("'C'!$A$"&amp;MATCH($E322,CL,0)+1)))</f>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ref="X322" ca="1" si="46">IF(AND(C322="Smelter not listed",OR(LEN(D322)=0,LEN(E322)=0)),1,0)</f>
        <v>0</v>
      </c>
      <c r="Y322" s="263"/>
      <c r="Z322" s="263"/>
      <c r="AB322" s="265" t="str">
        <f t="shared" ref="AB322" si="47">B322&amp;C322</f>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ref="S323:S354" ca="1" si="48">IF(B323="","",IF(ISERROR(MATCH($E323,CL,0)),"Unknown",INDIRECT("'C'!$A$"&amp;MATCH($E323,CL,0)+1)))</f>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ref="X323:X354" ca="1" si="49">IF(AND(C323="Smelter not listed",OR(LEN(D323)=0,LEN(E323)=0)),1,0)</f>
        <v>0</v>
      </c>
      <c r="Y323" s="263"/>
      <c r="Z323" s="263"/>
      <c r="AB323" s="265" t="str">
        <f t="shared" ref="AB323:AB354" si="50">B323&amp;C323</f>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8"/>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9"/>
        <v>0</v>
      </c>
      <c r="Y324" s="263"/>
      <c r="Z324" s="263"/>
      <c r="AB324" s="265" t="str">
        <f t="shared" si="50"/>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8"/>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49"/>
        <v>0</v>
      </c>
      <c r="Y325" s="263"/>
      <c r="Z325" s="263"/>
      <c r="AB325" s="265" t="str">
        <f t="shared" si="50"/>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8"/>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9"/>
        <v>0</v>
      </c>
      <c r="Y326" s="263"/>
      <c r="Z326" s="263"/>
      <c r="AB326" s="265" t="str">
        <f t="shared" si="50"/>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8"/>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9"/>
        <v>0</v>
      </c>
      <c r="Y327" s="263"/>
      <c r="Z327" s="263"/>
      <c r="AB327" s="265" t="str">
        <f t="shared" si="50"/>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8"/>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9"/>
        <v>0</v>
      </c>
      <c r="Y328" s="263"/>
      <c r="Z328" s="263"/>
      <c r="AB328" s="265" t="str">
        <f t="shared" si="50"/>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8"/>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9"/>
        <v>0</v>
      </c>
      <c r="Y329" s="263"/>
      <c r="Z329" s="263"/>
      <c r="AB329" s="265" t="str">
        <f t="shared" si="50"/>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8"/>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9"/>
        <v>0</v>
      </c>
      <c r="Y330" s="263"/>
      <c r="Z330" s="263"/>
      <c r="AB330" s="265" t="str">
        <f t="shared" si="50"/>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8"/>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9"/>
        <v>0</v>
      </c>
      <c r="Y331" s="263"/>
      <c r="Z331" s="263"/>
      <c r="AB331" s="265" t="str">
        <f t="shared" si="50"/>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8"/>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9"/>
        <v>0</v>
      </c>
      <c r="Y332" s="263"/>
      <c r="Z332" s="263"/>
      <c r="AB332" s="265" t="str">
        <f t="shared" si="50"/>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8"/>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9"/>
        <v>0</v>
      </c>
      <c r="Y333" s="263"/>
      <c r="Z333" s="263"/>
      <c r="AB333" s="265" t="str">
        <f t="shared" si="50"/>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8"/>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9"/>
        <v>0</v>
      </c>
      <c r="Y334" s="263"/>
      <c r="Z334" s="263"/>
      <c r="AB334" s="265" t="str">
        <f t="shared" si="50"/>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8"/>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9"/>
        <v>0</v>
      </c>
      <c r="Y335" s="263"/>
      <c r="Z335" s="263"/>
      <c r="AB335" s="265" t="str">
        <f t="shared" si="50"/>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8"/>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9"/>
        <v>0</v>
      </c>
      <c r="Y336" s="263"/>
      <c r="Z336" s="263"/>
      <c r="AB336" s="265" t="str">
        <f t="shared" si="50"/>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8"/>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9"/>
        <v>0</v>
      </c>
      <c r="Y337" s="263"/>
      <c r="Z337" s="263"/>
      <c r="AB337" s="265" t="str">
        <f t="shared" si="50"/>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8"/>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9"/>
        <v>0</v>
      </c>
      <c r="Y338" s="263"/>
      <c r="Z338" s="263"/>
      <c r="AB338" s="265" t="str">
        <f t="shared" si="50"/>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8"/>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9"/>
        <v>0</v>
      </c>
      <c r="Y339" s="263"/>
      <c r="Z339" s="263"/>
      <c r="AB339" s="265" t="str">
        <f t="shared" si="50"/>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8"/>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9"/>
        <v>0</v>
      </c>
      <c r="Y340" s="263"/>
      <c r="Z340" s="263"/>
      <c r="AB340" s="265" t="str">
        <f t="shared" si="50"/>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8"/>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9"/>
        <v>0</v>
      </c>
      <c r="Y341" s="263"/>
      <c r="Z341" s="263"/>
      <c r="AB341" s="265" t="str">
        <f t="shared" si="50"/>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8"/>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9"/>
        <v>0</v>
      </c>
      <c r="Y342" s="263"/>
      <c r="Z342" s="263"/>
      <c r="AB342" s="265" t="str">
        <f t="shared" si="50"/>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8"/>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9"/>
        <v>0</v>
      </c>
      <c r="Y343" s="263"/>
      <c r="Z343" s="263"/>
      <c r="AB343" s="265" t="str">
        <f t="shared" si="50"/>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8"/>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9"/>
        <v>0</v>
      </c>
      <c r="Y344" s="263"/>
      <c r="Z344" s="263"/>
      <c r="AB344" s="265" t="str">
        <f t="shared" si="50"/>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8"/>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9"/>
        <v>0</v>
      </c>
      <c r="Y345" s="263"/>
      <c r="Z345" s="263"/>
      <c r="AB345" s="265" t="str">
        <f t="shared" si="50"/>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8"/>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9"/>
        <v>0</v>
      </c>
      <c r="Y346" s="263"/>
      <c r="Z346" s="263"/>
      <c r="AB346" s="265" t="str">
        <f t="shared" si="50"/>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8"/>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9"/>
        <v>0</v>
      </c>
      <c r="Y347" s="263"/>
      <c r="Z347" s="263"/>
      <c r="AB347" s="265" t="str">
        <f t="shared" si="50"/>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8"/>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9"/>
        <v>0</v>
      </c>
      <c r="Y348" s="263"/>
      <c r="Z348" s="263"/>
      <c r="AB348" s="265" t="str">
        <f t="shared" si="50"/>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ca="1" si="48"/>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ca="1" si="49"/>
        <v>0</v>
      </c>
      <c r="Y349" s="263"/>
      <c r="Z349" s="263"/>
      <c r="AB349" s="265" t="str">
        <f t="shared" si="50"/>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ref="S355:S385" ca="1" si="51">IF(B355="","",IF(ISERROR(MATCH($E355,CL,0)),"Unknown",INDIRECT("'C'!$A$"&amp;MATCH($E355,CL,0)+1)))</f>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ref="X355:X385" ca="1" si="52">IF(AND(C355="Smelter not listed",OR(LEN(D355)=0,LEN(E355)=0)),1,0)</f>
        <v>0</v>
      </c>
      <c r="Y355" s="263"/>
      <c r="Z355" s="263"/>
      <c r="AB355" s="265" t="str">
        <f t="shared" ref="AB355:AB385" si="53">B355&amp;C355</f>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51"/>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52"/>
        <v>0</v>
      </c>
      <c r="Y356" s="263"/>
      <c r="Z356" s="263"/>
      <c r="AB356" s="265" t="str">
        <f t="shared" si="53"/>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51"/>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52"/>
        <v>0</v>
      </c>
      <c r="Y357" s="263"/>
      <c r="Z357" s="263"/>
      <c r="AB357" s="265" t="str">
        <f t="shared" si="53"/>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51"/>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52"/>
        <v>0</v>
      </c>
      <c r="Y358" s="263"/>
      <c r="Z358" s="263"/>
      <c r="AB358" s="265" t="str">
        <f t="shared" si="53"/>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51"/>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52"/>
        <v>0</v>
      </c>
      <c r="Y359" s="263"/>
      <c r="Z359" s="263"/>
      <c r="AB359" s="265" t="str">
        <f t="shared" si="53"/>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51"/>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52"/>
        <v>0</v>
      </c>
      <c r="Y360" s="263"/>
      <c r="Z360" s="263"/>
      <c r="AB360" s="265" t="str">
        <f t="shared" si="53"/>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51"/>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52"/>
        <v>0</v>
      </c>
      <c r="Y361" s="263"/>
      <c r="Z361" s="263"/>
      <c r="AB361" s="265" t="str">
        <f t="shared" si="53"/>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51"/>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52"/>
        <v>0</v>
      </c>
      <c r="Y362" s="263"/>
      <c r="Z362" s="263"/>
      <c r="AB362" s="265" t="str">
        <f t="shared" si="53"/>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51"/>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52"/>
        <v>0</v>
      </c>
      <c r="Y363" s="263"/>
      <c r="Z363" s="263"/>
      <c r="AB363" s="265" t="str">
        <f t="shared" si="53"/>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51"/>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52"/>
        <v>0</v>
      </c>
      <c r="Y364" s="263"/>
      <c r="Z364" s="263"/>
      <c r="AB364" s="265" t="str">
        <f t="shared" si="53"/>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51"/>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52"/>
        <v>0</v>
      </c>
      <c r="Y365" s="263"/>
      <c r="Z365" s="263"/>
      <c r="AB365" s="265" t="str">
        <f t="shared" si="53"/>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51"/>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52"/>
        <v>0</v>
      </c>
      <c r="Y366" s="263"/>
      <c r="Z366" s="263"/>
      <c r="AB366" s="265" t="str">
        <f t="shared" si="53"/>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51"/>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52"/>
        <v>0</v>
      </c>
      <c r="Y367" s="263"/>
      <c r="Z367" s="263"/>
      <c r="AB367" s="265" t="str">
        <f t="shared" si="53"/>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51"/>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52"/>
        <v>0</v>
      </c>
      <c r="Y368" s="263"/>
      <c r="Z368" s="263"/>
      <c r="AB368" s="265" t="str">
        <f t="shared" si="53"/>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51"/>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52"/>
        <v>0</v>
      </c>
      <c r="Y369" s="263"/>
      <c r="Z369" s="263"/>
      <c r="AB369" s="265" t="str">
        <f t="shared" si="53"/>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51"/>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52"/>
        <v>0</v>
      </c>
      <c r="Y370" s="263"/>
      <c r="Z370" s="263"/>
      <c r="AB370" s="265" t="str">
        <f t="shared" si="53"/>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51"/>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52"/>
        <v>0</v>
      </c>
      <c r="Y371" s="263"/>
      <c r="Z371" s="263"/>
      <c r="AB371" s="265" t="str">
        <f t="shared" si="53"/>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51"/>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52"/>
        <v>0</v>
      </c>
      <c r="Y372" s="263"/>
      <c r="Z372" s="263"/>
      <c r="AB372" s="265" t="str">
        <f t="shared" si="53"/>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51"/>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52"/>
        <v>0</v>
      </c>
      <c r="Y373" s="263"/>
      <c r="Z373" s="263"/>
      <c r="AB373" s="265" t="str">
        <f t="shared" si="53"/>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51"/>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52"/>
        <v>0</v>
      </c>
      <c r="Y374" s="263"/>
      <c r="Z374" s="263"/>
      <c r="AB374" s="265" t="str">
        <f t="shared" si="53"/>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51"/>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52"/>
        <v>0</v>
      </c>
      <c r="Y375" s="263"/>
      <c r="Z375" s="263"/>
      <c r="AB375" s="265" t="str">
        <f t="shared" si="53"/>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51"/>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52"/>
        <v>0</v>
      </c>
      <c r="Y376" s="263"/>
      <c r="Z376" s="263"/>
      <c r="AB376" s="265" t="str">
        <f t="shared" si="53"/>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51"/>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52"/>
        <v>0</v>
      </c>
      <c r="Y377" s="263"/>
      <c r="Z377" s="263"/>
      <c r="AB377" s="265" t="str">
        <f t="shared" si="53"/>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51"/>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52"/>
        <v>0</v>
      </c>
      <c r="Y378" s="263"/>
      <c r="Z378" s="263"/>
      <c r="AB378" s="265" t="str">
        <f t="shared" si="53"/>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51"/>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52"/>
        <v>0</v>
      </c>
      <c r="Y379" s="263"/>
      <c r="Z379" s="263"/>
      <c r="AB379" s="265" t="str">
        <f t="shared" si="53"/>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ca="1" si="51"/>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ca="1" si="52"/>
        <v>0</v>
      </c>
      <c r="Y380" s="263"/>
      <c r="Z380" s="263"/>
      <c r="AB380" s="265" t="str">
        <f t="shared" si="53"/>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ca="1" si="51"/>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ca="1" si="52"/>
        <v>0</v>
      </c>
      <c r="Y381" s="263"/>
      <c r="Z381" s="263"/>
      <c r="AB381" s="265" t="str">
        <f t="shared" si="53"/>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1"/>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2"/>
        <v>0</v>
      </c>
      <c r="Y382" s="263"/>
      <c r="Z382" s="263"/>
      <c r="AB382" s="265" t="str">
        <f t="shared" si="53"/>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1"/>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2"/>
        <v>0</v>
      </c>
      <c r="Y383" s="263"/>
      <c r="Z383" s="263"/>
      <c r="AB383" s="265" t="str">
        <f t="shared" si="53"/>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1"/>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2"/>
        <v>0</v>
      </c>
      <c r="Y384" s="263"/>
      <c r="Z384" s="263"/>
      <c r="AB384" s="265" t="str">
        <f t="shared" si="53"/>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1"/>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2"/>
        <v>0</v>
      </c>
      <c r="Y385" s="263"/>
      <c r="Z385" s="263"/>
      <c r="AB385" s="265" t="str">
        <f t="shared" si="53"/>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ref="S386" ca="1" si="54">IF(B386="","",IF(ISERROR(MATCH($E386,CL,0)),"Unknown",INDIRECT("'C'!$A$"&amp;MATCH($E386,CL,0)+1)))</f>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ref="X386" ca="1" si="55">IF(AND(C386="Smelter not listed",OR(LEN(D386)=0,LEN(E386)=0)),1,0)</f>
        <v>0</v>
      </c>
      <c r="Y386" s="263"/>
      <c r="Z386" s="263"/>
      <c r="AB386" s="265" t="str">
        <f t="shared" ref="AB386" si="56">B386&amp;C386</f>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ref="S387:S418" ca="1" si="57">IF(B387="","",IF(ISERROR(MATCH($E387,CL,0)),"Unknown",INDIRECT("'C'!$A$"&amp;MATCH($E387,CL,0)+1)))</f>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ref="X387:X418" ca="1" si="58">IF(AND(C387="Smelter not listed",OR(LEN(D387)=0,LEN(E387)=0)),1,0)</f>
        <v>0</v>
      </c>
      <c r="Y387" s="263"/>
      <c r="Z387" s="263"/>
      <c r="AB387" s="265" t="str">
        <f t="shared" ref="AB387:AB418" si="59">B387&amp;C387</f>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7"/>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8"/>
        <v>0</v>
      </c>
      <c r="Y388" s="263"/>
      <c r="Z388" s="263"/>
      <c r="AB388" s="265" t="str">
        <f t="shared" si="59"/>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7"/>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8"/>
        <v>0</v>
      </c>
      <c r="Y389" s="263"/>
      <c r="Z389" s="263"/>
      <c r="AB389" s="265" t="str">
        <f t="shared" si="59"/>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7"/>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8"/>
        <v>0</v>
      </c>
      <c r="Y390" s="263"/>
      <c r="Z390" s="263"/>
      <c r="AB390" s="265" t="str">
        <f t="shared" si="59"/>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7"/>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8"/>
        <v>0</v>
      </c>
      <c r="Y391" s="263"/>
      <c r="Z391" s="263"/>
      <c r="AB391" s="265" t="str">
        <f t="shared" si="59"/>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7"/>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8"/>
        <v>0</v>
      </c>
      <c r="Y392" s="263"/>
      <c r="Z392" s="263"/>
      <c r="AB392" s="265" t="str">
        <f t="shared" si="59"/>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7"/>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8"/>
        <v>0</v>
      </c>
      <c r="Y393" s="263"/>
      <c r="Z393" s="263"/>
      <c r="AB393" s="265" t="str">
        <f t="shared" si="59"/>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7"/>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8"/>
        <v>0</v>
      </c>
      <c r="Y394" s="263"/>
      <c r="Z394" s="263"/>
      <c r="AB394" s="265" t="str">
        <f t="shared" si="59"/>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7"/>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8"/>
        <v>0</v>
      </c>
      <c r="Y395" s="263"/>
      <c r="Z395" s="263"/>
      <c r="AB395" s="265" t="str">
        <f t="shared" si="59"/>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7"/>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8"/>
        <v>0</v>
      </c>
      <c r="Y396" s="263"/>
      <c r="Z396" s="263"/>
      <c r="AB396" s="265" t="str">
        <f t="shared" si="59"/>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7"/>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8"/>
        <v>0</v>
      </c>
      <c r="Y397" s="263"/>
      <c r="Z397" s="263"/>
      <c r="AB397" s="265" t="str">
        <f t="shared" si="59"/>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7"/>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8"/>
        <v>0</v>
      </c>
      <c r="Y398" s="263"/>
      <c r="Z398" s="263"/>
      <c r="AB398" s="265" t="str">
        <f t="shared" si="59"/>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7"/>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8"/>
        <v>0</v>
      </c>
      <c r="Y399" s="263"/>
      <c r="Z399" s="263"/>
      <c r="AB399" s="265" t="str">
        <f t="shared" si="59"/>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7"/>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8"/>
        <v>0</v>
      </c>
      <c r="Y400" s="263"/>
      <c r="Z400" s="263"/>
      <c r="AB400" s="265" t="str">
        <f t="shared" si="59"/>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7"/>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8"/>
        <v>0</v>
      </c>
      <c r="Y401" s="263"/>
      <c r="Z401" s="263"/>
      <c r="AB401" s="265" t="str">
        <f t="shared" si="59"/>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7"/>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8"/>
        <v>0</v>
      </c>
      <c r="Y402" s="263"/>
      <c r="Z402" s="263"/>
      <c r="AB402" s="265" t="str">
        <f t="shared" si="59"/>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7"/>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8"/>
        <v>0</v>
      </c>
      <c r="Y403" s="263"/>
      <c r="Z403" s="263"/>
      <c r="AB403" s="265" t="str">
        <f t="shared" si="59"/>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7"/>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8"/>
        <v>0</v>
      </c>
      <c r="Y404" s="263"/>
      <c r="Z404" s="263"/>
      <c r="AB404" s="265" t="str">
        <f t="shared" si="59"/>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7"/>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8"/>
        <v>0</v>
      </c>
      <c r="Y405" s="263"/>
      <c r="Z405" s="263"/>
      <c r="AB405" s="265" t="str">
        <f t="shared" si="59"/>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7"/>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8"/>
        <v>0</v>
      </c>
      <c r="Y406" s="263"/>
      <c r="Z406" s="263"/>
      <c r="AB406" s="265" t="str">
        <f t="shared" si="59"/>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7"/>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8"/>
        <v>0</v>
      </c>
      <c r="Y407" s="263"/>
      <c r="Z407" s="263"/>
      <c r="AB407" s="265" t="str">
        <f t="shared" si="59"/>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7"/>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8"/>
        <v>0</v>
      </c>
      <c r="Y408" s="263"/>
      <c r="Z408" s="263"/>
      <c r="AB408" s="265" t="str">
        <f t="shared" si="59"/>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7"/>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8"/>
        <v>0</v>
      </c>
      <c r="Y409" s="263"/>
      <c r="Z409" s="263"/>
      <c r="AB409" s="265" t="str">
        <f t="shared" si="59"/>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7"/>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8"/>
        <v>0</v>
      </c>
      <c r="Y410" s="263"/>
      <c r="Z410" s="263"/>
      <c r="AB410" s="265" t="str">
        <f t="shared" si="59"/>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7"/>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8"/>
        <v>0</v>
      </c>
      <c r="Y411" s="263"/>
      <c r="Z411" s="263"/>
      <c r="AB411" s="265" t="str">
        <f t="shared" si="59"/>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7"/>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8"/>
        <v>0</v>
      </c>
      <c r="Y412" s="263"/>
      <c r="Z412" s="263"/>
      <c r="AB412" s="265" t="str">
        <f t="shared" si="59"/>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ca="1" si="57"/>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ca="1" si="58"/>
        <v>0</v>
      </c>
      <c r="Y413" s="263"/>
      <c r="Z413" s="263"/>
      <c r="AB413" s="265" t="str">
        <f t="shared" si="59"/>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ref="S419:S449" ca="1" si="60">IF(B419="","",IF(ISERROR(MATCH($E419,CL,0)),"Unknown",INDIRECT("'C'!$A$"&amp;MATCH($E419,CL,0)+1)))</f>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ref="X419:X449" ca="1" si="61">IF(AND(C419="Smelter not listed",OR(LEN(D419)=0,LEN(E419)=0)),1,0)</f>
        <v>0</v>
      </c>
      <c r="Y419" s="263"/>
      <c r="Z419" s="263"/>
      <c r="AB419" s="265" t="str">
        <f t="shared" ref="AB419:AB449" si="62">B419&amp;C419</f>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60"/>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61"/>
        <v>0</v>
      </c>
      <c r="Y420" s="263"/>
      <c r="Z420" s="263"/>
      <c r="AB420" s="265" t="str">
        <f t="shared" si="62"/>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60"/>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61"/>
        <v>0</v>
      </c>
      <c r="Y421" s="263"/>
      <c r="Z421" s="263"/>
      <c r="AB421" s="265" t="str">
        <f t="shared" si="62"/>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60"/>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61"/>
        <v>0</v>
      </c>
      <c r="Y422" s="263"/>
      <c r="Z422" s="263"/>
      <c r="AB422" s="265" t="str">
        <f t="shared" si="62"/>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60"/>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61"/>
        <v>0</v>
      </c>
      <c r="Y423" s="263"/>
      <c r="Z423" s="263"/>
      <c r="AB423" s="265" t="str">
        <f t="shared" si="62"/>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60"/>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61"/>
        <v>0</v>
      </c>
      <c r="Y424" s="263"/>
      <c r="Z424" s="263"/>
      <c r="AB424" s="265" t="str">
        <f t="shared" si="62"/>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60"/>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61"/>
        <v>0</v>
      </c>
      <c r="Y425" s="263"/>
      <c r="Z425" s="263"/>
      <c r="AB425" s="265" t="str">
        <f t="shared" si="62"/>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60"/>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61"/>
        <v>0</v>
      </c>
      <c r="Y426" s="263"/>
      <c r="Z426" s="263"/>
      <c r="AB426" s="265" t="str">
        <f t="shared" si="62"/>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60"/>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61"/>
        <v>0</v>
      </c>
      <c r="Y427" s="263"/>
      <c r="Z427" s="263"/>
      <c r="AB427" s="265" t="str">
        <f t="shared" si="62"/>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60"/>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61"/>
        <v>0</v>
      </c>
      <c r="Y428" s="263"/>
      <c r="Z428" s="263"/>
      <c r="AB428" s="265" t="str">
        <f t="shared" si="62"/>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60"/>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61"/>
        <v>0</v>
      </c>
      <c r="Y429" s="263"/>
      <c r="Z429" s="263"/>
      <c r="AB429" s="265" t="str">
        <f t="shared" si="62"/>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60"/>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61"/>
        <v>0</v>
      </c>
      <c r="Y430" s="263"/>
      <c r="Z430" s="263"/>
      <c r="AB430" s="265" t="str">
        <f t="shared" si="62"/>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60"/>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61"/>
        <v>0</v>
      </c>
      <c r="Y431" s="263"/>
      <c r="Z431" s="263"/>
      <c r="AB431" s="265" t="str">
        <f t="shared" si="62"/>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60"/>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61"/>
        <v>0</v>
      </c>
      <c r="Y432" s="263"/>
      <c r="Z432" s="263"/>
      <c r="AB432" s="265" t="str">
        <f t="shared" si="62"/>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60"/>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61"/>
        <v>0</v>
      </c>
      <c r="Y433" s="263"/>
      <c r="Z433" s="263"/>
      <c r="AB433" s="265" t="str">
        <f t="shared" si="62"/>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60"/>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61"/>
        <v>0</v>
      </c>
      <c r="Y434" s="263"/>
      <c r="Z434" s="263"/>
      <c r="AB434" s="265" t="str">
        <f t="shared" si="62"/>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60"/>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61"/>
        <v>0</v>
      </c>
      <c r="Y435" s="263"/>
      <c r="Z435" s="263"/>
      <c r="AB435" s="265" t="str">
        <f t="shared" si="62"/>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60"/>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61"/>
        <v>0</v>
      </c>
      <c r="Y436" s="263"/>
      <c r="Z436" s="263"/>
      <c r="AB436" s="265" t="str">
        <f t="shared" si="62"/>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60"/>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61"/>
        <v>0</v>
      </c>
      <c r="Y437" s="263"/>
      <c r="Z437" s="263"/>
      <c r="AB437" s="265" t="str">
        <f t="shared" si="62"/>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60"/>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61"/>
        <v>0</v>
      </c>
      <c r="Y438" s="263"/>
      <c r="Z438" s="263"/>
      <c r="AB438" s="265" t="str">
        <f t="shared" si="62"/>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60"/>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61"/>
        <v>0</v>
      </c>
      <c r="Y439" s="263"/>
      <c r="Z439" s="263"/>
      <c r="AB439" s="265" t="str">
        <f t="shared" si="62"/>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60"/>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61"/>
        <v>0</v>
      </c>
      <c r="Y440" s="263"/>
      <c r="Z440" s="263"/>
      <c r="AB440" s="265" t="str">
        <f t="shared" si="62"/>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60"/>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61"/>
        <v>0</v>
      </c>
      <c r="Y441" s="263"/>
      <c r="Z441" s="263"/>
      <c r="AB441" s="265" t="str">
        <f t="shared" si="62"/>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60"/>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61"/>
        <v>0</v>
      </c>
      <c r="Y442" s="263"/>
      <c r="Z442" s="263"/>
      <c r="AB442" s="265" t="str">
        <f t="shared" si="62"/>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60"/>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61"/>
        <v>0</v>
      </c>
      <c r="Y443" s="263"/>
      <c r="Z443" s="263"/>
      <c r="AB443" s="265" t="str">
        <f t="shared" si="62"/>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ca="1" si="60"/>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ca="1" si="61"/>
        <v>0</v>
      </c>
      <c r="Y444" s="263"/>
      <c r="Z444" s="263"/>
      <c r="AB444" s="265" t="str">
        <f t="shared" si="62"/>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ca="1" si="60"/>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ca="1" si="61"/>
        <v>0</v>
      </c>
      <c r="Y445" s="263"/>
      <c r="Z445" s="263"/>
      <c r="AB445" s="265" t="str">
        <f t="shared" si="62"/>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0"/>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1"/>
        <v>0</v>
      </c>
      <c r="Y446" s="263"/>
      <c r="Z446" s="263"/>
      <c r="AB446" s="265" t="str">
        <f t="shared" si="62"/>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0"/>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1"/>
        <v>0</v>
      </c>
      <c r="Y447" s="263"/>
      <c r="Z447" s="263"/>
      <c r="AB447" s="265" t="str">
        <f t="shared" si="62"/>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0"/>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1"/>
        <v>0</v>
      </c>
      <c r="Y448" s="263"/>
      <c r="Z448" s="263"/>
      <c r="AB448" s="265" t="str">
        <f t="shared" si="62"/>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0"/>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1"/>
        <v>0</v>
      </c>
      <c r="Y449" s="263"/>
      <c r="Z449" s="263"/>
      <c r="AB449" s="265" t="str">
        <f t="shared" si="62"/>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ref="S450" ca="1" si="63">IF(B450="","",IF(ISERROR(MATCH($E450,CL,0)),"Unknown",INDIRECT("'C'!$A$"&amp;MATCH($E450,CL,0)+1)))</f>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ref="X450" ca="1" si="64">IF(AND(C450="Smelter not listed",OR(LEN(D450)=0,LEN(E450)=0)),1,0)</f>
        <v>0</v>
      </c>
      <c r="Y450" s="263"/>
      <c r="Z450" s="263"/>
      <c r="AB450" s="265" t="str">
        <f t="shared" ref="AB450" si="65">B450&amp;C450</f>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ref="S451:S482" ca="1" si="66">IF(B451="","",IF(ISERROR(MATCH($E451,CL,0)),"Unknown",INDIRECT("'C'!$A$"&amp;MATCH($E451,CL,0)+1)))</f>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ref="X451:X482" ca="1" si="67">IF(AND(C451="Smelter not listed",OR(LEN(D451)=0,LEN(E451)=0)),1,0)</f>
        <v>0</v>
      </c>
      <c r="Y451" s="263"/>
      <c r="Z451" s="263"/>
      <c r="AB451" s="265" t="str">
        <f t="shared" ref="AB451:AB482" si="68">B451&amp;C451</f>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6"/>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7"/>
        <v>0</v>
      </c>
      <c r="Y452" s="263"/>
      <c r="Z452" s="263"/>
      <c r="AB452" s="265" t="str">
        <f t="shared" si="68"/>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6"/>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7"/>
        <v>0</v>
      </c>
      <c r="Y453" s="263"/>
      <c r="Z453" s="263"/>
      <c r="AB453" s="265" t="str">
        <f t="shared" si="68"/>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6"/>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7"/>
        <v>0</v>
      </c>
      <c r="Y454" s="263"/>
      <c r="Z454" s="263"/>
      <c r="AB454" s="265" t="str">
        <f t="shared" si="68"/>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6"/>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7"/>
        <v>0</v>
      </c>
      <c r="Y455" s="263"/>
      <c r="Z455" s="263"/>
      <c r="AB455" s="265" t="str">
        <f t="shared" si="68"/>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6"/>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7"/>
        <v>0</v>
      </c>
      <c r="Y456" s="263"/>
      <c r="Z456" s="263"/>
      <c r="AB456" s="265" t="str">
        <f t="shared" si="68"/>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6"/>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7"/>
        <v>0</v>
      </c>
      <c r="Y457" s="263"/>
      <c r="Z457" s="263"/>
      <c r="AB457" s="265" t="str">
        <f t="shared" si="68"/>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6"/>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7"/>
        <v>0</v>
      </c>
      <c r="Y458" s="263"/>
      <c r="Z458" s="263"/>
      <c r="AB458" s="265" t="str">
        <f t="shared" si="68"/>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6"/>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7"/>
        <v>0</v>
      </c>
      <c r="Y459" s="263"/>
      <c r="Z459" s="263"/>
      <c r="AB459" s="265" t="str">
        <f t="shared" si="68"/>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6"/>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7"/>
        <v>0</v>
      </c>
      <c r="Y460" s="263"/>
      <c r="Z460" s="263"/>
      <c r="AB460" s="265" t="str">
        <f t="shared" si="68"/>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6"/>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7"/>
        <v>0</v>
      </c>
      <c r="Y461" s="263"/>
      <c r="Z461" s="263"/>
      <c r="AB461" s="265" t="str">
        <f t="shared" si="68"/>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6"/>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7"/>
        <v>0</v>
      </c>
      <c r="Y462" s="263"/>
      <c r="Z462" s="263"/>
      <c r="AB462" s="265" t="str">
        <f t="shared" si="68"/>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6"/>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7"/>
        <v>0</v>
      </c>
      <c r="Y463" s="263"/>
      <c r="Z463" s="263"/>
      <c r="AB463" s="265" t="str">
        <f t="shared" si="68"/>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6"/>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7"/>
        <v>0</v>
      </c>
      <c r="Y464" s="263"/>
      <c r="Z464" s="263"/>
      <c r="AB464" s="265" t="str">
        <f t="shared" si="68"/>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6"/>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7"/>
        <v>0</v>
      </c>
      <c r="Y465" s="263"/>
      <c r="Z465" s="263"/>
      <c r="AB465" s="265" t="str">
        <f t="shared" si="68"/>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6"/>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7"/>
        <v>0</v>
      </c>
      <c r="Y466" s="263"/>
      <c r="Z466" s="263"/>
      <c r="AB466" s="265" t="str">
        <f t="shared" si="68"/>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6"/>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7"/>
        <v>0</v>
      </c>
      <c r="Y467" s="263"/>
      <c r="Z467" s="263"/>
      <c r="AB467" s="265" t="str">
        <f t="shared" si="68"/>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6"/>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7"/>
        <v>0</v>
      </c>
      <c r="Y468" s="263"/>
      <c r="Z468" s="263"/>
      <c r="AB468" s="265" t="str">
        <f t="shared" si="68"/>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6"/>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7"/>
        <v>0</v>
      </c>
      <c r="Y469" s="263"/>
      <c r="Z469" s="263"/>
      <c r="AB469" s="265" t="str">
        <f t="shared" si="68"/>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6"/>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7"/>
        <v>0</v>
      </c>
      <c r="Y470" s="263"/>
      <c r="Z470" s="263"/>
      <c r="AB470" s="265" t="str">
        <f t="shared" si="68"/>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6"/>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7"/>
        <v>0</v>
      </c>
      <c r="Y471" s="263"/>
      <c r="Z471" s="263"/>
      <c r="AB471" s="265" t="str">
        <f t="shared" si="68"/>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6"/>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7"/>
        <v>0</v>
      </c>
      <c r="Y472" s="263"/>
      <c r="Z472" s="263"/>
      <c r="AB472" s="265" t="str">
        <f t="shared" si="68"/>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6"/>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7"/>
        <v>0</v>
      </c>
      <c r="Y473" s="263"/>
      <c r="Z473" s="263"/>
      <c r="AB473" s="265" t="str">
        <f t="shared" si="68"/>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6"/>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7"/>
        <v>0</v>
      </c>
      <c r="Y474" s="263"/>
      <c r="Z474" s="263"/>
      <c r="AB474" s="265" t="str">
        <f t="shared" si="68"/>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6"/>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7"/>
        <v>0</v>
      </c>
      <c r="Y475" s="263"/>
      <c r="Z475" s="263"/>
      <c r="AB475" s="265" t="str">
        <f t="shared" si="68"/>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6"/>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7"/>
        <v>0</v>
      </c>
      <c r="Y476" s="263"/>
      <c r="Z476" s="263"/>
      <c r="AB476" s="265" t="str">
        <f t="shared" si="68"/>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ca="1" si="66"/>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ca="1" si="67"/>
        <v>0</v>
      </c>
      <c r="Y477" s="263"/>
      <c r="Z477" s="263"/>
      <c r="AB477" s="265" t="str">
        <f t="shared" si="68"/>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ref="S483:S513" ca="1" si="69">IF(B483="","",IF(ISERROR(MATCH($E483,CL,0)),"Unknown",INDIRECT("'C'!$A$"&amp;MATCH($E483,CL,0)+1)))</f>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ref="X483:X513" ca="1" si="70">IF(AND(C483="Smelter not listed",OR(LEN(D483)=0,LEN(E483)=0)),1,0)</f>
        <v>0</v>
      </c>
      <c r="Y483" s="263"/>
      <c r="Z483" s="263"/>
      <c r="AB483" s="265" t="str">
        <f t="shared" ref="AB483:AB513" si="71">B483&amp;C483</f>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9"/>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70"/>
        <v>0</v>
      </c>
      <c r="Y484" s="263"/>
      <c r="Z484" s="263"/>
      <c r="AB484" s="265" t="str">
        <f t="shared" si="71"/>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9"/>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70"/>
        <v>0</v>
      </c>
      <c r="Y485" s="263"/>
      <c r="Z485" s="263"/>
      <c r="AB485" s="265" t="str">
        <f t="shared" si="71"/>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9"/>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70"/>
        <v>0</v>
      </c>
      <c r="Y486" s="263"/>
      <c r="Z486" s="263"/>
      <c r="AB486" s="265" t="str">
        <f t="shared" si="71"/>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9"/>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70"/>
        <v>0</v>
      </c>
      <c r="Y487" s="263"/>
      <c r="Z487" s="263"/>
      <c r="AB487" s="265" t="str">
        <f t="shared" si="71"/>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9"/>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70"/>
        <v>0</v>
      </c>
      <c r="Y488" s="263"/>
      <c r="Z488" s="263"/>
      <c r="AB488" s="265" t="str">
        <f t="shared" si="71"/>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9"/>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70"/>
        <v>0</v>
      </c>
      <c r="Y489" s="263"/>
      <c r="Z489" s="263"/>
      <c r="AB489" s="265" t="str">
        <f t="shared" si="71"/>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9"/>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70"/>
        <v>0</v>
      </c>
      <c r="Y490" s="263"/>
      <c r="Z490" s="263"/>
      <c r="AB490" s="265" t="str">
        <f t="shared" si="71"/>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9"/>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70"/>
        <v>0</v>
      </c>
      <c r="Y491" s="263"/>
      <c r="Z491" s="263"/>
      <c r="AB491" s="265" t="str">
        <f t="shared" si="71"/>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9"/>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70"/>
        <v>0</v>
      </c>
      <c r="Y492" s="263"/>
      <c r="Z492" s="263"/>
      <c r="AB492" s="265" t="str">
        <f t="shared" si="71"/>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9"/>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70"/>
        <v>0</v>
      </c>
      <c r="Y493" s="263"/>
      <c r="Z493" s="263"/>
      <c r="AB493" s="265" t="str">
        <f t="shared" si="71"/>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9"/>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70"/>
        <v>0</v>
      </c>
      <c r="Y494" s="263"/>
      <c r="Z494" s="263"/>
      <c r="AB494" s="265" t="str">
        <f t="shared" si="71"/>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9"/>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70"/>
        <v>0</v>
      </c>
      <c r="Y495" s="263"/>
      <c r="Z495" s="263"/>
      <c r="AB495" s="265" t="str">
        <f t="shared" si="71"/>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9"/>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70"/>
        <v>0</v>
      </c>
      <c r="Y496" s="263"/>
      <c r="Z496" s="263"/>
      <c r="AB496" s="265" t="str">
        <f t="shared" si="71"/>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9"/>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70"/>
        <v>0</v>
      </c>
      <c r="Y497" s="263"/>
      <c r="Z497" s="263"/>
      <c r="AB497" s="265" t="str">
        <f t="shared" si="71"/>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9"/>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70"/>
        <v>0</v>
      </c>
      <c r="Y498" s="263"/>
      <c r="Z498" s="263"/>
      <c r="AB498" s="265" t="str">
        <f t="shared" si="71"/>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9"/>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70"/>
        <v>0</v>
      </c>
      <c r="Y499" s="263"/>
      <c r="Z499" s="263"/>
      <c r="AB499" s="265" t="str">
        <f t="shared" si="71"/>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9"/>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70"/>
        <v>0</v>
      </c>
      <c r="Y500" s="263"/>
      <c r="Z500" s="263"/>
      <c r="AB500" s="265" t="str">
        <f t="shared" si="71"/>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9"/>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70"/>
        <v>0</v>
      </c>
      <c r="Y501" s="263"/>
      <c r="Z501" s="263"/>
      <c r="AB501" s="265" t="str">
        <f t="shared" si="71"/>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9"/>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70"/>
        <v>0</v>
      </c>
      <c r="Y502" s="263"/>
      <c r="Z502" s="263"/>
      <c r="AB502" s="265" t="str">
        <f t="shared" si="71"/>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9"/>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70"/>
        <v>0</v>
      </c>
      <c r="Y503" s="263"/>
      <c r="Z503" s="263"/>
      <c r="AB503" s="265" t="str">
        <f t="shared" si="71"/>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9"/>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70"/>
        <v>0</v>
      </c>
      <c r="Y504" s="263"/>
      <c r="Z504" s="263"/>
      <c r="AB504" s="265" t="str">
        <f t="shared" si="71"/>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9"/>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70"/>
        <v>0</v>
      </c>
      <c r="Y505" s="263"/>
      <c r="Z505" s="263"/>
      <c r="AB505" s="265" t="str">
        <f t="shared" si="71"/>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9"/>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70"/>
        <v>0</v>
      </c>
      <c r="Y506" s="263"/>
      <c r="Z506" s="263"/>
      <c r="AB506" s="265" t="str">
        <f t="shared" si="71"/>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9"/>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70"/>
        <v>0</v>
      </c>
      <c r="Y507" s="263"/>
      <c r="Z507" s="263"/>
      <c r="AB507" s="265" t="str">
        <f t="shared" si="71"/>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ca="1" si="69"/>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ca="1" si="70"/>
        <v>0</v>
      </c>
      <c r="Y508" s="263"/>
      <c r="Z508" s="263"/>
      <c r="AB508" s="265" t="str">
        <f t="shared" si="71"/>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ca="1" si="69"/>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ca="1" si="70"/>
        <v>0</v>
      </c>
      <c r="Y509" s="263"/>
      <c r="Z509" s="263"/>
      <c r="AB509" s="265" t="str">
        <f t="shared" si="71"/>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69"/>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0"/>
        <v>0</v>
      </c>
      <c r="Y510" s="263"/>
      <c r="Z510" s="263"/>
      <c r="AB510" s="265" t="str">
        <f t="shared" si="71"/>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69"/>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0"/>
        <v>0</v>
      </c>
      <c r="Y511" s="263"/>
      <c r="Z511" s="263"/>
      <c r="AB511" s="265" t="str">
        <f t="shared" si="71"/>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69"/>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0"/>
        <v>0</v>
      </c>
      <c r="Y512" s="263"/>
      <c r="Z512" s="263"/>
      <c r="AB512" s="265" t="str">
        <f t="shared" si="71"/>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69"/>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0"/>
        <v>0</v>
      </c>
      <c r="Y513" s="263"/>
      <c r="Z513" s="263"/>
      <c r="AB513" s="265" t="str">
        <f t="shared" si="71"/>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ref="S514" ca="1" si="72">IF(B514="","",IF(ISERROR(MATCH($E514,CL,0)),"Unknown",INDIRECT("'C'!$A$"&amp;MATCH($E514,CL,0)+1)))</f>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ref="X514" ca="1" si="73">IF(AND(C514="Smelter not listed",OR(LEN(D514)=0,LEN(E514)=0)),1,0)</f>
        <v>0</v>
      </c>
      <c r="Y514" s="263"/>
      <c r="Z514" s="263"/>
      <c r="AB514" s="265" t="str">
        <f t="shared" ref="AB514" si="74">B514&amp;C514</f>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ref="S515:S546" ca="1" si="75">IF(B515="","",IF(ISERROR(MATCH($E515,CL,0)),"Unknown",INDIRECT("'C'!$A$"&amp;MATCH($E515,CL,0)+1)))</f>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ref="X515:X546" ca="1" si="76">IF(AND(C515="Smelter not listed",OR(LEN(D515)=0,LEN(E515)=0)),1,0)</f>
        <v>0</v>
      </c>
      <c r="Y515" s="263"/>
      <c r="Z515" s="263"/>
      <c r="AB515" s="265" t="str">
        <f t="shared" ref="AB515:AB546" si="77">B515&amp;C515</f>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5"/>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6"/>
        <v>0</v>
      </c>
      <c r="Y516" s="263"/>
      <c r="Z516" s="263"/>
      <c r="AB516" s="265" t="str">
        <f t="shared" si="77"/>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5"/>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6"/>
        <v>0</v>
      </c>
      <c r="Y517" s="263"/>
      <c r="Z517" s="263"/>
      <c r="AB517" s="265" t="str">
        <f t="shared" si="77"/>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5"/>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6"/>
        <v>0</v>
      </c>
      <c r="Y518" s="263"/>
      <c r="Z518" s="263"/>
      <c r="AB518" s="265" t="str">
        <f t="shared" si="77"/>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5"/>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6"/>
        <v>0</v>
      </c>
      <c r="Y519" s="263"/>
      <c r="Z519" s="263"/>
      <c r="AB519" s="265" t="str">
        <f t="shared" si="77"/>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5"/>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6"/>
        <v>0</v>
      </c>
      <c r="Y520" s="263"/>
      <c r="Z520" s="263"/>
      <c r="AB520" s="265" t="str">
        <f t="shared" si="77"/>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5"/>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6"/>
        <v>0</v>
      </c>
      <c r="Y521" s="263"/>
      <c r="Z521" s="263"/>
      <c r="AB521" s="265" t="str">
        <f t="shared" si="77"/>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5"/>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6"/>
        <v>0</v>
      </c>
      <c r="Y522" s="263"/>
      <c r="Z522" s="263"/>
      <c r="AB522" s="265" t="str">
        <f t="shared" si="77"/>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5"/>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6"/>
        <v>0</v>
      </c>
      <c r="Y523" s="263"/>
      <c r="Z523" s="263"/>
      <c r="AB523" s="265" t="str">
        <f t="shared" si="77"/>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5"/>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6"/>
        <v>0</v>
      </c>
      <c r="Y524" s="263"/>
      <c r="Z524" s="263"/>
      <c r="AB524" s="265" t="str">
        <f t="shared" si="77"/>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5"/>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6"/>
        <v>0</v>
      </c>
      <c r="Y525" s="263"/>
      <c r="Z525" s="263"/>
      <c r="AB525" s="265" t="str">
        <f t="shared" si="77"/>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5"/>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6"/>
        <v>0</v>
      </c>
      <c r="Y526" s="263"/>
      <c r="Z526" s="263"/>
      <c r="AB526" s="265" t="str">
        <f t="shared" si="77"/>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5"/>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6"/>
        <v>0</v>
      </c>
      <c r="Y527" s="263"/>
      <c r="Z527" s="263"/>
      <c r="AB527" s="265" t="str">
        <f t="shared" si="77"/>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5"/>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6"/>
        <v>0</v>
      </c>
      <c r="Y528" s="263"/>
      <c r="Z528" s="263"/>
      <c r="AB528" s="265" t="str">
        <f t="shared" si="77"/>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5"/>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6"/>
        <v>0</v>
      </c>
      <c r="Y529" s="263"/>
      <c r="Z529" s="263"/>
      <c r="AB529" s="265" t="str">
        <f t="shared" si="77"/>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5"/>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6"/>
        <v>0</v>
      </c>
      <c r="Y530" s="263"/>
      <c r="Z530" s="263"/>
      <c r="AB530" s="265" t="str">
        <f t="shared" si="77"/>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5"/>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6"/>
        <v>0</v>
      </c>
      <c r="Y531" s="263"/>
      <c r="Z531" s="263"/>
      <c r="AB531" s="265" t="str">
        <f t="shared" si="77"/>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5"/>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6"/>
        <v>0</v>
      </c>
      <c r="Y532" s="263"/>
      <c r="Z532" s="263"/>
      <c r="AB532" s="265" t="str">
        <f t="shared" si="77"/>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5"/>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6"/>
        <v>0</v>
      </c>
      <c r="Y533" s="263"/>
      <c r="Z533" s="263"/>
      <c r="AB533" s="265" t="str">
        <f t="shared" si="77"/>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5"/>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6"/>
        <v>0</v>
      </c>
      <c r="Y534" s="263"/>
      <c r="Z534" s="263"/>
      <c r="AB534" s="265" t="str">
        <f t="shared" si="77"/>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5"/>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6"/>
        <v>0</v>
      </c>
      <c r="Y535" s="263"/>
      <c r="Z535" s="263"/>
      <c r="AB535" s="265" t="str">
        <f t="shared" si="77"/>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5"/>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6"/>
        <v>0</v>
      </c>
      <c r="Y536" s="263"/>
      <c r="Z536" s="263"/>
      <c r="AB536" s="265" t="str">
        <f t="shared" si="77"/>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5"/>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6"/>
        <v>0</v>
      </c>
      <c r="Y537" s="263"/>
      <c r="Z537" s="263"/>
      <c r="AB537" s="265" t="str">
        <f t="shared" si="77"/>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5"/>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6"/>
        <v>0</v>
      </c>
      <c r="Y538" s="263"/>
      <c r="Z538" s="263"/>
      <c r="AB538" s="265" t="str">
        <f t="shared" si="77"/>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5"/>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6"/>
        <v>0</v>
      </c>
      <c r="Y539" s="263"/>
      <c r="Z539" s="263"/>
      <c r="AB539" s="265" t="str">
        <f t="shared" si="77"/>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5"/>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6"/>
        <v>0</v>
      </c>
      <c r="Y540" s="263"/>
      <c r="Z540" s="263"/>
      <c r="AB540" s="265" t="str">
        <f t="shared" si="77"/>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ca="1" si="75"/>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ca="1" si="76"/>
        <v>0</v>
      </c>
      <c r="Y541" s="263"/>
      <c r="Z541" s="263"/>
      <c r="AB541" s="265" t="str">
        <f t="shared" si="77"/>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ref="S547:S577" ca="1" si="78">IF(B547="","",IF(ISERROR(MATCH($E547,CL,0)),"Unknown",INDIRECT("'C'!$A$"&amp;MATCH($E547,CL,0)+1)))</f>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ref="X547:X577" ca="1" si="79">IF(AND(C547="Smelter not listed",OR(LEN(D547)=0,LEN(E547)=0)),1,0)</f>
        <v>0</v>
      </c>
      <c r="Y547" s="263"/>
      <c r="Z547" s="263"/>
      <c r="AB547" s="265" t="str">
        <f t="shared" ref="AB547:AB577" si="80">B547&amp;C547</f>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8"/>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9"/>
        <v>0</v>
      </c>
      <c r="Y548" s="263"/>
      <c r="Z548" s="263"/>
      <c r="AB548" s="265" t="str">
        <f t="shared" si="80"/>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8"/>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9"/>
        <v>0</v>
      </c>
      <c r="Y549" s="263"/>
      <c r="Z549" s="263"/>
      <c r="AB549" s="265" t="str">
        <f t="shared" si="80"/>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8"/>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9"/>
        <v>0</v>
      </c>
      <c r="Y550" s="263"/>
      <c r="Z550" s="263"/>
      <c r="AB550" s="265" t="str">
        <f t="shared" si="80"/>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8"/>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9"/>
        <v>0</v>
      </c>
      <c r="Y551" s="263"/>
      <c r="Z551" s="263"/>
      <c r="AB551" s="265" t="str">
        <f t="shared" si="80"/>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8"/>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9"/>
        <v>0</v>
      </c>
      <c r="Y552" s="263"/>
      <c r="Z552" s="263"/>
      <c r="AB552" s="265" t="str">
        <f t="shared" si="80"/>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8"/>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9"/>
        <v>0</v>
      </c>
      <c r="Y553" s="263"/>
      <c r="Z553" s="263"/>
      <c r="AB553" s="265" t="str">
        <f t="shared" si="80"/>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8"/>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9"/>
        <v>0</v>
      </c>
      <c r="Y554" s="263"/>
      <c r="Z554" s="263"/>
      <c r="AB554" s="265" t="str">
        <f t="shared" si="80"/>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8"/>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9"/>
        <v>0</v>
      </c>
      <c r="Y555" s="263"/>
      <c r="Z555" s="263"/>
      <c r="AB555" s="265" t="str">
        <f t="shared" si="80"/>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8"/>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9"/>
        <v>0</v>
      </c>
      <c r="Y556" s="263"/>
      <c r="Z556" s="263"/>
      <c r="AB556" s="265" t="str">
        <f t="shared" si="80"/>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8"/>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9"/>
        <v>0</v>
      </c>
      <c r="Y557" s="263"/>
      <c r="Z557" s="263"/>
      <c r="AB557" s="265" t="str">
        <f t="shared" si="80"/>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8"/>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9"/>
        <v>0</v>
      </c>
      <c r="Y558" s="263"/>
      <c r="Z558" s="263"/>
      <c r="AB558" s="265" t="str">
        <f t="shared" si="80"/>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8"/>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9"/>
        <v>0</v>
      </c>
      <c r="Y559" s="263"/>
      <c r="Z559" s="263"/>
      <c r="AB559" s="265" t="str">
        <f t="shared" si="80"/>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8"/>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9"/>
        <v>0</v>
      </c>
      <c r="Y560" s="263"/>
      <c r="Z560" s="263"/>
      <c r="AB560" s="265" t="str">
        <f t="shared" si="80"/>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8"/>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9"/>
        <v>0</v>
      </c>
      <c r="Y561" s="263"/>
      <c r="Z561" s="263"/>
      <c r="AB561" s="265" t="str">
        <f t="shared" si="80"/>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8"/>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9"/>
        <v>0</v>
      </c>
      <c r="Y562" s="263"/>
      <c r="Z562" s="263"/>
      <c r="AB562" s="265" t="str">
        <f t="shared" si="80"/>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8"/>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9"/>
        <v>0</v>
      </c>
      <c r="Y563" s="263"/>
      <c r="Z563" s="263"/>
      <c r="AB563" s="265" t="str">
        <f t="shared" si="80"/>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8"/>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9"/>
        <v>0</v>
      </c>
      <c r="Y564" s="263"/>
      <c r="Z564" s="263"/>
      <c r="AB564" s="265" t="str">
        <f t="shared" si="80"/>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8"/>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9"/>
        <v>0</v>
      </c>
      <c r="Y565" s="263"/>
      <c r="Z565" s="263"/>
      <c r="AB565" s="265" t="str">
        <f t="shared" si="80"/>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8"/>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9"/>
        <v>0</v>
      </c>
      <c r="Y566" s="263"/>
      <c r="Z566" s="263"/>
      <c r="AB566" s="265" t="str">
        <f t="shared" si="80"/>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8"/>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9"/>
        <v>0</v>
      </c>
      <c r="Y567" s="263"/>
      <c r="Z567" s="263"/>
      <c r="AB567" s="265" t="str">
        <f t="shared" si="80"/>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8"/>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9"/>
        <v>0</v>
      </c>
      <c r="Y568" s="263"/>
      <c r="Z568" s="263"/>
      <c r="AB568" s="265" t="str">
        <f t="shared" si="80"/>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8"/>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9"/>
        <v>0</v>
      </c>
      <c r="Y569" s="263"/>
      <c r="Z569" s="263"/>
      <c r="AB569" s="265" t="str">
        <f t="shared" si="80"/>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8"/>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9"/>
        <v>0</v>
      </c>
      <c r="Y570" s="263"/>
      <c r="Z570" s="263"/>
      <c r="AB570" s="265" t="str">
        <f t="shared" si="80"/>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8"/>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9"/>
        <v>0</v>
      </c>
      <c r="Y571" s="263"/>
      <c r="Z571" s="263"/>
      <c r="AB571" s="265" t="str">
        <f t="shared" si="80"/>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ca="1" si="78"/>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ca="1" si="79"/>
        <v>0</v>
      </c>
      <c r="Y572" s="263"/>
      <c r="Z572" s="263"/>
      <c r="AB572" s="265" t="str">
        <f t="shared" si="80"/>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t="shared" ca="1" si="78"/>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t="shared" ca="1" si="79"/>
        <v>0</v>
      </c>
      <c r="Y573" s="263"/>
      <c r="Z573" s="263"/>
      <c r="AB573" s="265" t="str">
        <f t="shared" si="80"/>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t="shared" ca="1" si="78"/>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t="shared" ca="1" si="79"/>
        <v>0</v>
      </c>
      <c r="Y574" s="263"/>
      <c r="Z574" s="263"/>
      <c r="AB574" s="265" t="str">
        <f t="shared" si="80"/>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t="shared" ca="1" si="78"/>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t="shared" ca="1" si="79"/>
        <v>0</v>
      </c>
      <c r="Y575" s="263"/>
      <c r="Z575" s="263"/>
      <c r="AB575" s="265" t="str">
        <f t="shared" si="80"/>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t="shared" ca="1" si="78"/>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t="shared" ca="1" si="79"/>
        <v>0</v>
      </c>
      <c r="Y576" s="263"/>
      <c r="Z576" s="263"/>
      <c r="AB576" s="265" t="str">
        <f t="shared" si="80"/>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ca="1" si="78"/>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ca="1" si="79"/>
        <v>0</v>
      </c>
      <c r="Y577" s="263"/>
      <c r="Z577" s="263"/>
      <c r="AB577" s="265" t="str">
        <f t="shared" si="80"/>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ref="S578" ca="1" si="81">IF(B578="","",IF(ISERROR(MATCH($E578,CL,0)),"Unknown",INDIRECT("'C'!$A$"&amp;MATCH($E578,CL,0)+1)))</f>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ref="X578" ca="1" si="82">IF(AND(C578="Smelter not listed",OR(LEN(D578)=0,LEN(E578)=0)),1,0)</f>
        <v>0</v>
      </c>
      <c r="Y578" s="263"/>
      <c r="Z578" s="263"/>
      <c r="AB578" s="265" t="str">
        <f t="shared" ref="AB578" si="83">B578&amp;C578</f>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ca="1">IF(B579="","",IF(ISERROR(MATCH($E579,CL,0)),"Unknown",INDIRECT("'C'!$A$"&amp;MATCH($E579,CL,0)+1)))</f>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ca="1">IF(AND(C579="Smelter not listed",OR(LEN(D579)=0,LEN(E579)=0)),1,0)</f>
        <v>0</v>
      </c>
      <c r="Y579" s="263"/>
      <c r="Z579" s="263"/>
      <c r="AB579" s="265" t="str">
        <f>B579&amp;C579</f>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ca="1">IF(B580="","",IF(ISERROR(MATCH($E580,CL,0)),"Unknown",INDIRECT("'C'!$A$"&amp;MATCH($E580,CL,0)+1)))</f>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ca="1">IF(AND(C580="Smelter not listed",OR(LEN(D580)=0,LEN(E580)=0)),1,0)</f>
        <v>0</v>
      </c>
      <c r="Y580" s="263"/>
      <c r="Z580" s="263"/>
      <c r="AB580" s="265" t="str">
        <f>B580&amp;C580</f>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ca="1">IF(B581="","",IF(ISERROR(MATCH($E581,CL,0)),"Unknown",INDIRECT("'C'!$A$"&amp;MATCH($E581,CL,0)+1)))</f>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ca="1">IF(AND(C581="Smelter not listed",OR(LEN(D581)=0,LEN(E581)=0)),1,0)</f>
        <v>0</v>
      </c>
      <c r="Y581" s="263"/>
      <c r="Z581" s="263"/>
      <c r="AB581" s="265" t="str">
        <f>B581&amp;C581</f>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ca="1">IF(B582="","",IF(ISERROR(MATCH($E582,CL,0)),"Unknown",INDIRECT("'C'!$A$"&amp;MATCH($E582,CL,0)+1)))</f>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ca="1">IF(AND(C582="Smelter not listed",OR(LEN(D582)=0,LEN(E582)=0)),1,0)</f>
        <v>0</v>
      </c>
      <c r="Y582" s="263"/>
      <c r="Z582" s="263"/>
      <c r="AB582" s="265" t="str">
        <f>B582&amp;C582</f>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ref="S583" ca="1" si="84">IF(B583="","",IF(ISERROR(MATCH($E583,CL,0)),"Unknown",INDIRECT("'C'!$A$"&amp;MATCH($E583,CL,0)+1)))</f>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ref="X583" ca="1" si="85">IF(AND(C583="Smelter not listed",OR(LEN(D583)=0,LEN(E583)=0)),1,0)</f>
        <v>0</v>
      </c>
      <c r="Y583" s="263"/>
      <c r="Z583" s="263"/>
      <c r="AB583" s="265" t="str">
        <f t="shared" ref="AB583" si="86">B583&amp;C583</f>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ref="S584:S631" ca="1" si="87">IF(B584="","",IF(ISERROR(MATCH($E584,CL,0)),"Unknown",INDIRECT("'C'!$A$"&amp;MATCH($E584,CL,0)+1)))</f>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ref="X584:X631" ca="1" si="88">IF(AND(C584="Smelter not listed",OR(LEN(D584)=0,LEN(E584)=0)),1,0)</f>
        <v>0</v>
      </c>
      <c r="Y584" s="263"/>
      <c r="Z584" s="263"/>
      <c r="AB584" s="265" t="str">
        <f t="shared" ref="AB584:AB631" si="89">B584&amp;C584</f>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7"/>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8"/>
        <v>0</v>
      </c>
      <c r="Y585" s="263"/>
      <c r="Z585" s="263"/>
      <c r="AB585" s="265" t="str">
        <f t="shared" si="89"/>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7"/>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8"/>
        <v>0</v>
      </c>
      <c r="Y586" s="263"/>
      <c r="Z586" s="263"/>
      <c r="AB586" s="265" t="str">
        <f t="shared" si="89"/>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7"/>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8"/>
        <v>0</v>
      </c>
      <c r="Y587" s="263"/>
      <c r="Z587" s="263"/>
      <c r="AB587" s="265" t="str">
        <f t="shared" si="89"/>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7"/>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8"/>
        <v>0</v>
      </c>
      <c r="Y588" s="263"/>
      <c r="Z588" s="263"/>
      <c r="AB588" s="265" t="str">
        <f t="shared" si="89"/>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7"/>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8"/>
        <v>0</v>
      </c>
      <c r="Y589" s="263"/>
      <c r="Z589" s="263"/>
      <c r="AB589" s="265" t="str">
        <f t="shared" si="89"/>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7"/>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8"/>
        <v>0</v>
      </c>
      <c r="Y590" s="263"/>
      <c r="Z590" s="263"/>
      <c r="AB590" s="265" t="str">
        <f t="shared" si="89"/>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7"/>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8"/>
        <v>0</v>
      </c>
      <c r="Y591" s="263"/>
      <c r="Z591" s="263"/>
      <c r="AB591" s="265" t="str">
        <f t="shared" si="89"/>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7"/>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8"/>
        <v>0</v>
      </c>
      <c r="Y592" s="263"/>
      <c r="Z592" s="263"/>
      <c r="AB592" s="265" t="str">
        <f t="shared" si="89"/>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7"/>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8"/>
        <v>0</v>
      </c>
      <c r="Y593" s="263"/>
      <c r="Z593" s="263"/>
      <c r="AB593" s="265" t="str">
        <f t="shared" si="89"/>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7"/>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8"/>
        <v>0</v>
      </c>
      <c r="Y594" s="263"/>
      <c r="Z594" s="263"/>
      <c r="AB594" s="265" t="str">
        <f t="shared" si="89"/>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7"/>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8"/>
        <v>0</v>
      </c>
      <c r="Y595" s="263"/>
      <c r="Z595" s="263"/>
      <c r="AB595" s="265" t="str">
        <f t="shared" si="89"/>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7"/>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8"/>
        <v>0</v>
      </c>
      <c r="Y596" s="263"/>
      <c r="Z596" s="263"/>
      <c r="AB596" s="265" t="str">
        <f t="shared" si="89"/>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7"/>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8"/>
        <v>0</v>
      </c>
      <c r="Y597" s="263"/>
      <c r="Z597" s="263"/>
      <c r="AB597" s="265" t="str">
        <f t="shared" si="89"/>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7"/>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8"/>
        <v>0</v>
      </c>
      <c r="Y598" s="263"/>
      <c r="Z598" s="263"/>
      <c r="AB598" s="265" t="str">
        <f t="shared" si="89"/>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7"/>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8"/>
        <v>0</v>
      </c>
      <c r="Y599" s="263"/>
      <c r="Z599" s="263"/>
      <c r="AB599" s="265" t="str">
        <f t="shared" si="89"/>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7"/>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8"/>
        <v>0</v>
      </c>
      <c r="Y600" s="263"/>
      <c r="Z600" s="263"/>
      <c r="AB600" s="265" t="str">
        <f t="shared" si="89"/>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7"/>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8"/>
        <v>0</v>
      </c>
      <c r="Y601" s="263"/>
      <c r="Z601" s="263"/>
      <c r="AB601" s="265" t="str">
        <f t="shared" si="89"/>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7"/>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8"/>
        <v>0</v>
      </c>
      <c r="Y602" s="263"/>
      <c r="Z602" s="263"/>
      <c r="AB602" s="265" t="str">
        <f t="shared" si="89"/>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7"/>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8"/>
        <v>0</v>
      </c>
      <c r="Y603" s="263"/>
      <c r="Z603" s="263"/>
      <c r="AB603" s="265" t="str">
        <f t="shared" si="89"/>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7"/>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8"/>
        <v>0</v>
      </c>
      <c r="Y604" s="263"/>
      <c r="Z604" s="263"/>
      <c r="AB604" s="265" t="str">
        <f t="shared" si="89"/>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7"/>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8"/>
        <v>0</v>
      </c>
      <c r="Y605" s="263"/>
      <c r="Z605" s="263"/>
      <c r="AB605" s="265" t="str">
        <f t="shared" si="89"/>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7"/>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8"/>
        <v>0</v>
      </c>
      <c r="Y606" s="263"/>
      <c r="Z606" s="263"/>
      <c r="AB606" s="265" t="str">
        <f t="shared" si="89"/>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7"/>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8"/>
        <v>0</v>
      </c>
      <c r="Y607" s="263"/>
      <c r="Z607" s="263"/>
      <c r="AB607" s="265" t="str">
        <f t="shared" si="89"/>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7"/>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8"/>
        <v>0</v>
      </c>
      <c r="Y608" s="263"/>
      <c r="Z608" s="263"/>
      <c r="AB608" s="265" t="str">
        <f t="shared" si="89"/>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7"/>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8"/>
        <v>0</v>
      </c>
      <c r="Y609" s="263"/>
      <c r="Z609" s="263"/>
      <c r="AB609" s="265" t="str">
        <f t="shared" si="89"/>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7"/>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8"/>
        <v>0</v>
      </c>
      <c r="Y610" s="263"/>
      <c r="Z610" s="263"/>
      <c r="AB610" s="265" t="str">
        <f t="shared" si="89"/>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7"/>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8"/>
        <v>0</v>
      </c>
      <c r="Y611" s="263"/>
      <c r="Z611" s="263"/>
      <c r="AB611" s="265" t="str">
        <f t="shared" si="89"/>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7"/>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8"/>
        <v>0</v>
      </c>
      <c r="Y612" s="263"/>
      <c r="Z612" s="263"/>
      <c r="AB612" s="265" t="str">
        <f t="shared" si="89"/>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7"/>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8"/>
        <v>0</v>
      </c>
      <c r="Y613" s="263"/>
      <c r="Z613" s="263"/>
      <c r="AB613" s="265" t="str">
        <f t="shared" si="89"/>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7"/>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8"/>
        <v>0</v>
      </c>
      <c r="Y614" s="263"/>
      <c r="Z614" s="263"/>
      <c r="AB614" s="265" t="str">
        <f t="shared" si="89"/>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7"/>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8"/>
        <v>0</v>
      </c>
      <c r="Y615" s="263"/>
      <c r="Z615" s="263"/>
      <c r="AB615" s="265" t="str">
        <f t="shared" si="89"/>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7"/>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8"/>
        <v>0</v>
      </c>
      <c r="Y616" s="263"/>
      <c r="Z616" s="263"/>
      <c r="AB616" s="265" t="str">
        <f t="shared" si="89"/>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7"/>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8"/>
        <v>0</v>
      </c>
      <c r="Y617" s="263"/>
      <c r="Z617" s="263"/>
      <c r="AB617" s="265" t="str">
        <f t="shared" si="89"/>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7"/>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8"/>
        <v>0</v>
      </c>
      <c r="Y618" s="263"/>
      <c r="Z618" s="263"/>
      <c r="AB618" s="265" t="str">
        <f t="shared" si="89"/>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7"/>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8"/>
        <v>0</v>
      </c>
      <c r="Y619" s="263"/>
      <c r="Z619" s="263"/>
      <c r="AB619" s="265" t="str">
        <f t="shared" si="89"/>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7"/>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8"/>
        <v>0</v>
      </c>
      <c r="Y620" s="263"/>
      <c r="Z620" s="263"/>
      <c r="AB620" s="265" t="str">
        <f t="shared" si="89"/>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7"/>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8"/>
        <v>0</v>
      </c>
      <c r="Y621" s="263"/>
      <c r="Z621" s="263"/>
      <c r="AB621" s="265" t="str">
        <f t="shared" si="89"/>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7"/>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8"/>
        <v>0</v>
      </c>
      <c r="Y622" s="263"/>
      <c r="Z622" s="263"/>
      <c r="AB622" s="265" t="str">
        <f t="shared" si="89"/>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7"/>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8"/>
        <v>0</v>
      </c>
      <c r="Y623" s="263"/>
      <c r="Z623" s="263"/>
      <c r="AB623" s="265" t="str">
        <f t="shared" si="89"/>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7"/>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8"/>
        <v>0</v>
      </c>
      <c r="Y624" s="263"/>
      <c r="Z624" s="263"/>
      <c r="AB624" s="265" t="str">
        <f t="shared" si="89"/>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7"/>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8"/>
        <v>0</v>
      </c>
      <c r="Y625" s="263"/>
      <c r="Z625" s="263"/>
      <c r="AB625" s="265" t="str">
        <f t="shared" si="89"/>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ca="1" si="87"/>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ca="1" si="88"/>
        <v>0</v>
      </c>
      <c r="Y626" s="263"/>
      <c r="Z626" s="263"/>
      <c r="AB626" s="265" t="str">
        <f t="shared" si="89"/>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ca="1" si="87"/>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ca="1" si="88"/>
        <v>0</v>
      </c>
      <c r="Y627" s="263"/>
      <c r="Z627" s="263"/>
      <c r="AB627" s="265" t="str">
        <f t="shared" si="89"/>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87"/>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88"/>
        <v>0</v>
      </c>
      <c r="Y628" s="263"/>
      <c r="Z628" s="263"/>
      <c r="AB628" s="265" t="str">
        <f t="shared" si="89"/>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87"/>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88"/>
        <v>0</v>
      </c>
      <c r="Y629" s="263"/>
      <c r="Z629" s="263"/>
      <c r="AB629" s="265" t="str">
        <f t="shared" si="89"/>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87"/>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88"/>
        <v>0</v>
      </c>
      <c r="Y630" s="263"/>
      <c r="Z630" s="263"/>
      <c r="AB630" s="265" t="str">
        <f t="shared" si="89"/>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87"/>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88"/>
        <v>0</v>
      </c>
      <c r="Y631" s="263"/>
      <c r="Z631" s="263"/>
      <c r="AB631" s="265" t="str">
        <f t="shared" si="89"/>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ref="S632" ca="1" si="90">IF(B632="","",IF(ISERROR(MATCH($E632,CL,0)),"Unknown",INDIRECT("'C'!$A$"&amp;MATCH($E632,CL,0)+1)))</f>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ref="X632" ca="1" si="91">IF(AND(C632="Smelter not listed",OR(LEN(D632)=0,LEN(E632)=0)),1,0)</f>
        <v>0</v>
      </c>
      <c r="Y632" s="263"/>
      <c r="Z632" s="263"/>
      <c r="AB632" s="265" t="str">
        <f t="shared" ref="AB632" si="92">B632&amp;C632</f>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ref="S633:S664" ca="1" si="93">IF(B633="","",IF(ISERROR(MATCH($E633,CL,0)),"Unknown",INDIRECT("'C'!$A$"&amp;MATCH($E633,CL,0)+1)))</f>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ref="X633:X664" ca="1" si="94">IF(AND(C633="Smelter not listed",OR(LEN(D633)=0,LEN(E633)=0)),1,0)</f>
        <v>0</v>
      </c>
      <c r="Y633" s="263"/>
      <c r="Z633" s="263"/>
      <c r="AB633" s="265" t="str">
        <f t="shared" ref="AB633:AB664" si="95">B633&amp;C633</f>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3"/>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4"/>
        <v>0</v>
      </c>
      <c r="Y634" s="263"/>
      <c r="Z634" s="263"/>
      <c r="AB634" s="265" t="str">
        <f t="shared" si="95"/>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3"/>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4"/>
        <v>0</v>
      </c>
      <c r="Y635" s="263"/>
      <c r="Z635" s="263"/>
      <c r="AB635" s="265" t="str">
        <f t="shared" si="95"/>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3"/>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4"/>
        <v>0</v>
      </c>
      <c r="Y636" s="263"/>
      <c r="Z636" s="263"/>
      <c r="AB636" s="265" t="str">
        <f t="shared" si="95"/>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3"/>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4"/>
        <v>0</v>
      </c>
      <c r="Y637" s="263"/>
      <c r="Z637" s="263"/>
      <c r="AB637" s="265" t="str">
        <f t="shared" si="95"/>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3"/>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4"/>
        <v>0</v>
      </c>
      <c r="Y638" s="263"/>
      <c r="Z638" s="263"/>
      <c r="AB638" s="265" t="str">
        <f t="shared" si="95"/>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3"/>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4"/>
        <v>0</v>
      </c>
      <c r="Y639" s="263"/>
      <c r="Z639" s="263"/>
      <c r="AB639" s="265" t="str">
        <f t="shared" si="95"/>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3"/>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4"/>
        <v>0</v>
      </c>
      <c r="Y640" s="263"/>
      <c r="Z640" s="263"/>
      <c r="AB640" s="265" t="str">
        <f t="shared" si="95"/>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3"/>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4"/>
        <v>0</v>
      </c>
      <c r="Y641" s="263"/>
      <c r="Z641" s="263"/>
      <c r="AB641" s="265" t="str">
        <f t="shared" si="95"/>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3"/>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4"/>
        <v>0</v>
      </c>
      <c r="Y642" s="263"/>
      <c r="Z642" s="263"/>
      <c r="AB642" s="265" t="str">
        <f t="shared" si="95"/>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3"/>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4"/>
        <v>0</v>
      </c>
      <c r="Y643" s="263"/>
      <c r="Z643" s="263"/>
      <c r="AB643" s="265" t="str">
        <f t="shared" si="95"/>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3"/>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4"/>
        <v>0</v>
      </c>
      <c r="Y644" s="263"/>
      <c r="Z644" s="263"/>
      <c r="AB644" s="265" t="str">
        <f t="shared" si="95"/>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3"/>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4"/>
        <v>0</v>
      </c>
      <c r="Y645" s="263"/>
      <c r="Z645" s="263"/>
      <c r="AB645" s="265" t="str">
        <f t="shared" si="95"/>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3"/>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4"/>
        <v>0</v>
      </c>
      <c r="Y646" s="263"/>
      <c r="Z646" s="263"/>
      <c r="AB646" s="265" t="str">
        <f t="shared" si="95"/>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3"/>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4"/>
        <v>0</v>
      </c>
      <c r="Y647" s="263"/>
      <c r="Z647" s="263"/>
      <c r="AB647" s="265" t="str">
        <f t="shared" si="95"/>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3"/>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4"/>
        <v>0</v>
      </c>
      <c r="Y648" s="263"/>
      <c r="Z648" s="263"/>
      <c r="AB648" s="265" t="str">
        <f t="shared" si="95"/>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3"/>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4"/>
        <v>0</v>
      </c>
      <c r="Y649" s="263"/>
      <c r="Z649" s="263"/>
      <c r="AB649" s="265" t="str">
        <f t="shared" si="95"/>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3"/>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4"/>
        <v>0</v>
      </c>
      <c r="Y650" s="263"/>
      <c r="Z650" s="263"/>
      <c r="AB650" s="265" t="str">
        <f t="shared" si="95"/>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3"/>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4"/>
        <v>0</v>
      </c>
      <c r="Y651" s="263"/>
      <c r="Z651" s="263"/>
      <c r="AB651" s="265" t="str">
        <f t="shared" si="95"/>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3"/>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4"/>
        <v>0</v>
      </c>
      <c r="Y652" s="263"/>
      <c r="Z652" s="263"/>
      <c r="AB652" s="265" t="str">
        <f t="shared" si="95"/>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3"/>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4"/>
        <v>0</v>
      </c>
      <c r="Y653" s="263"/>
      <c r="Z653" s="263"/>
      <c r="AB653" s="265" t="str">
        <f t="shared" si="95"/>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3"/>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4"/>
        <v>0</v>
      </c>
      <c r="Y654" s="263"/>
      <c r="Z654" s="263"/>
      <c r="AB654" s="265" t="str">
        <f t="shared" si="95"/>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3"/>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4"/>
        <v>0</v>
      </c>
      <c r="Y655" s="263"/>
      <c r="Z655" s="263"/>
      <c r="AB655" s="265" t="str">
        <f t="shared" si="95"/>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3"/>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4"/>
        <v>0</v>
      </c>
      <c r="Y656" s="263"/>
      <c r="Z656" s="263"/>
      <c r="AB656" s="265" t="str">
        <f t="shared" si="95"/>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3"/>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4"/>
        <v>0</v>
      </c>
      <c r="Y657" s="263"/>
      <c r="Z657" s="263"/>
      <c r="AB657" s="265" t="str">
        <f t="shared" si="95"/>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3"/>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4"/>
        <v>0</v>
      </c>
      <c r="Y658" s="263"/>
      <c r="Z658" s="263"/>
      <c r="AB658" s="265" t="str">
        <f t="shared" si="95"/>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ca="1" si="93"/>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ca="1" si="94"/>
        <v>0</v>
      </c>
      <c r="Y659" s="263"/>
      <c r="Z659" s="263"/>
      <c r="AB659" s="265" t="str">
        <f t="shared" si="95"/>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ref="S665:S695" ca="1" si="96">IF(B665="","",IF(ISERROR(MATCH($E665,CL,0)),"Unknown",INDIRECT("'C'!$A$"&amp;MATCH($E665,CL,0)+1)))</f>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ref="X665:X695" ca="1" si="97">IF(AND(C665="Smelter not listed",OR(LEN(D665)=0,LEN(E665)=0)),1,0)</f>
        <v>0</v>
      </c>
      <c r="Y665" s="263"/>
      <c r="Z665" s="263"/>
      <c r="AB665" s="265" t="str">
        <f t="shared" ref="AB665:AB695" si="98">B665&amp;C665</f>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6"/>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7"/>
        <v>0</v>
      </c>
      <c r="Y666" s="263"/>
      <c r="Z666" s="263"/>
      <c r="AB666" s="265" t="str">
        <f t="shared" si="98"/>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6"/>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7"/>
        <v>0</v>
      </c>
      <c r="Y667" s="263"/>
      <c r="Z667" s="263"/>
      <c r="AB667" s="265" t="str">
        <f t="shared" si="98"/>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6"/>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7"/>
        <v>0</v>
      </c>
      <c r="Y668" s="263"/>
      <c r="Z668" s="263"/>
      <c r="AB668" s="265" t="str">
        <f t="shared" si="98"/>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6"/>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7"/>
        <v>0</v>
      </c>
      <c r="Y669" s="263"/>
      <c r="Z669" s="263"/>
      <c r="AB669" s="265" t="str">
        <f t="shared" si="98"/>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6"/>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7"/>
        <v>0</v>
      </c>
      <c r="Y670" s="263"/>
      <c r="Z670" s="263"/>
      <c r="AB670" s="265" t="str">
        <f t="shared" si="98"/>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6"/>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7"/>
        <v>0</v>
      </c>
      <c r="Y671" s="263"/>
      <c r="Z671" s="263"/>
      <c r="AB671" s="265" t="str">
        <f t="shared" si="98"/>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6"/>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7"/>
        <v>0</v>
      </c>
      <c r="Y672" s="263"/>
      <c r="Z672" s="263"/>
      <c r="AB672" s="265" t="str">
        <f t="shared" si="98"/>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6"/>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7"/>
        <v>0</v>
      </c>
      <c r="Y673" s="263"/>
      <c r="Z673" s="263"/>
      <c r="AB673" s="265" t="str">
        <f t="shared" si="98"/>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6"/>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7"/>
        <v>0</v>
      </c>
      <c r="Y674" s="263"/>
      <c r="Z674" s="263"/>
      <c r="AB674" s="265" t="str">
        <f t="shared" si="98"/>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6"/>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7"/>
        <v>0</v>
      </c>
      <c r="Y675" s="263"/>
      <c r="Z675" s="263"/>
      <c r="AB675" s="265" t="str">
        <f t="shared" si="98"/>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6"/>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7"/>
        <v>0</v>
      </c>
      <c r="Y676" s="263"/>
      <c r="Z676" s="263"/>
      <c r="AB676" s="265" t="str">
        <f t="shared" si="98"/>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6"/>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7"/>
        <v>0</v>
      </c>
      <c r="Y677" s="263"/>
      <c r="Z677" s="263"/>
      <c r="AB677" s="265" t="str">
        <f t="shared" si="98"/>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6"/>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7"/>
        <v>0</v>
      </c>
      <c r="Y678" s="263"/>
      <c r="Z678" s="263"/>
      <c r="AB678" s="265" t="str">
        <f t="shared" si="98"/>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6"/>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7"/>
        <v>0</v>
      </c>
      <c r="Y679" s="263"/>
      <c r="Z679" s="263"/>
      <c r="AB679" s="265" t="str">
        <f t="shared" si="98"/>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6"/>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7"/>
        <v>0</v>
      </c>
      <c r="Y680" s="263"/>
      <c r="Z680" s="263"/>
      <c r="AB680" s="265" t="str">
        <f t="shared" si="98"/>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6"/>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7"/>
        <v>0</v>
      </c>
      <c r="Y681" s="263"/>
      <c r="Z681" s="263"/>
      <c r="AB681" s="265" t="str">
        <f t="shared" si="98"/>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6"/>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7"/>
        <v>0</v>
      </c>
      <c r="Y682" s="263"/>
      <c r="Z682" s="263"/>
      <c r="AB682" s="265" t="str">
        <f t="shared" si="98"/>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6"/>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7"/>
        <v>0</v>
      </c>
      <c r="Y683" s="263"/>
      <c r="Z683" s="263"/>
      <c r="AB683" s="265" t="str">
        <f t="shared" si="98"/>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6"/>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7"/>
        <v>0</v>
      </c>
      <c r="Y684" s="263"/>
      <c r="Z684" s="263"/>
      <c r="AB684" s="265" t="str">
        <f t="shared" si="98"/>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6"/>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7"/>
        <v>0</v>
      </c>
      <c r="Y685" s="263"/>
      <c r="Z685" s="263"/>
      <c r="AB685" s="265" t="str">
        <f t="shared" si="98"/>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6"/>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7"/>
        <v>0</v>
      </c>
      <c r="Y686" s="263"/>
      <c r="Z686" s="263"/>
      <c r="AB686" s="265" t="str">
        <f t="shared" si="98"/>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6"/>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7"/>
        <v>0</v>
      </c>
      <c r="Y687" s="263"/>
      <c r="Z687" s="263"/>
      <c r="AB687" s="265" t="str">
        <f t="shared" si="98"/>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6"/>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7"/>
        <v>0</v>
      </c>
      <c r="Y688" s="263"/>
      <c r="Z688" s="263"/>
      <c r="AB688" s="265" t="str">
        <f t="shared" si="98"/>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6"/>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7"/>
        <v>0</v>
      </c>
      <c r="Y689" s="263"/>
      <c r="Z689" s="263"/>
      <c r="AB689" s="265" t="str">
        <f t="shared" si="98"/>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ca="1" si="96"/>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ca="1" si="97"/>
        <v>0</v>
      </c>
      <c r="Y690" s="263"/>
      <c r="Z690" s="263"/>
      <c r="AB690" s="265" t="str">
        <f t="shared" si="98"/>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ca="1" si="96"/>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ca="1" si="97"/>
        <v>0</v>
      </c>
      <c r="Y691" s="263"/>
      <c r="Z691" s="263"/>
      <c r="AB691" s="265" t="str">
        <f t="shared" si="98"/>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6"/>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97"/>
        <v>0</v>
      </c>
      <c r="Y692" s="263"/>
      <c r="Z692" s="263"/>
      <c r="AB692" s="265" t="str">
        <f t="shared" si="98"/>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6"/>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97"/>
        <v>0</v>
      </c>
      <c r="Y693" s="263"/>
      <c r="Z693" s="263"/>
      <c r="AB693" s="265" t="str">
        <f t="shared" si="98"/>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6"/>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97"/>
        <v>0</v>
      </c>
      <c r="Y694" s="263"/>
      <c r="Z694" s="263"/>
      <c r="AB694" s="265" t="str">
        <f t="shared" si="98"/>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6"/>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97"/>
        <v>0</v>
      </c>
      <c r="Y695" s="263"/>
      <c r="Z695" s="263"/>
      <c r="AB695" s="265" t="str">
        <f t="shared" si="98"/>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ref="S696" ca="1" si="99">IF(B696="","",IF(ISERROR(MATCH($E696,CL,0)),"Unknown",INDIRECT("'C'!$A$"&amp;MATCH($E696,CL,0)+1)))</f>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ref="X696" ca="1" si="100">IF(AND(C696="Smelter not listed",OR(LEN(D696)=0,LEN(E696)=0)),1,0)</f>
        <v>0</v>
      </c>
      <c r="Y696" s="263"/>
      <c r="Z696" s="263"/>
      <c r="AB696" s="265" t="str">
        <f t="shared" ref="AB696" si="101">B696&amp;C696</f>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ref="S697:S728" ca="1" si="102">IF(B697="","",IF(ISERROR(MATCH($E697,CL,0)),"Unknown",INDIRECT("'C'!$A$"&amp;MATCH($E697,CL,0)+1)))</f>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ref="X697:X728" ca="1" si="103">IF(AND(C697="Smelter not listed",OR(LEN(D697)=0,LEN(E697)=0)),1,0)</f>
        <v>0</v>
      </c>
      <c r="Y697" s="263"/>
      <c r="Z697" s="263"/>
      <c r="AB697" s="265" t="str">
        <f t="shared" ref="AB697:AB728" si="104">B697&amp;C697</f>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102"/>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3"/>
        <v>0</v>
      </c>
      <c r="Y698" s="263"/>
      <c r="Z698" s="263"/>
      <c r="AB698" s="265" t="str">
        <f t="shared" si="104"/>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102"/>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3"/>
        <v>0</v>
      </c>
      <c r="Y699" s="263"/>
      <c r="Z699" s="263"/>
      <c r="AB699" s="265" t="str">
        <f t="shared" si="104"/>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102"/>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3"/>
        <v>0</v>
      </c>
      <c r="Y700" s="263"/>
      <c r="Z700" s="263"/>
      <c r="AB700" s="265" t="str">
        <f t="shared" si="104"/>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102"/>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3"/>
        <v>0</v>
      </c>
      <c r="Y701" s="263"/>
      <c r="Z701" s="263"/>
      <c r="AB701" s="265" t="str">
        <f t="shared" si="104"/>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102"/>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3"/>
        <v>0</v>
      </c>
      <c r="Y702" s="263"/>
      <c r="Z702" s="263"/>
      <c r="AB702" s="265" t="str">
        <f t="shared" si="104"/>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102"/>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3"/>
        <v>0</v>
      </c>
      <c r="Y703" s="263"/>
      <c r="Z703" s="263"/>
      <c r="AB703" s="265" t="str">
        <f t="shared" si="104"/>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102"/>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3"/>
        <v>0</v>
      </c>
      <c r="Y704" s="263"/>
      <c r="Z704" s="263"/>
      <c r="AB704" s="265" t="str">
        <f t="shared" si="104"/>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102"/>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3"/>
        <v>0</v>
      </c>
      <c r="Y705" s="263"/>
      <c r="Z705" s="263"/>
      <c r="AB705" s="265" t="str">
        <f t="shared" si="104"/>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102"/>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3"/>
        <v>0</v>
      </c>
      <c r="Y706" s="263"/>
      <c r="Z706" s="263"/>
      <c r="AB706" s="265" t="str">
        <f t="shared" si="104"/>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102"/>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3"/>
        <v>0</v>
      </c>
      <c r="Y707" s="263"/>
      <c r="Z707" s="263"/>
      <c r="AB707" s="265" t="str">
        <f t="shared" si="104"/>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102"/>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3"/>
        <v>0</v>
      </c>
      <c r="Y708" s="263"/>
      <c r="Z708" s="263"/>
      <c r="AB708" s="265" t="str">
        <f t="shared" si="104"/>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102"/>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3"/>
        <v>0</v>
      </c>
      <c r="Y709" s="263"/>
      <c r="Z709" s="263"/>
      <c r="AB709" s="265" t="str">
        <f t="shared" si="104"/>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102"/>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3"/>
        <v>0</v>
      </c>
      <c r="Y710" s="263"/>
      <c r="Z710" s="263"/>
      <c r="AB710" s="265" t="str">
        <f t="shared" si="104"/>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102"/>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3"/>
        <v>0</v>
      </c>
      <c r="Y711" s="263"/>
      <c r="Z711" s="263"/>
      <c r="AB711" s="265" t="str">
        <f t="shared" si="104"/>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102"/>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3"/>
        <v>0</v>
      </c>
      <c r="Y712" s="263"/>
      <c r="Z712" s="263"/>
      <c r="AB712" s="265" t="str">
        <f t="shared" si="104"/>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102"/>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3"/>
        <v>0</v>
      </c>
      <c r="Y713" s="263"/>
      <c r="Z713" s="263"/>
      <c r="AB713" s="265" t="str">
        <f t="shared" si="104"/>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102"/>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3"/>
        <v>0</v>
      </c>
      <c r="Y714" s="263"/>
      <c r="Z714" s="263"/>
      <c r="AB714" s="265" t="str">
        <f t="shared" si="104"/>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102"/>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3"/>
        <v>0</v>
      </c>
      <c r="Y715" s="263"/>
      <c r="Z715" s="263"/>
      <c r="AB715" s="265" t="str">
        <f t="shared" si="104"/>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102"/>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3"/>
        <v>0</v>
      </c>
      <c r="Y716" s="263"/>
      <c r="Z716" s="263"/>
      <c r="AB716" s="265" t="str">
        <f t="shared" si="104"/>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102"/>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3"/>
        <v>0</v>
      </c>
      <c r="Y717" s="263"/>
      <c r="Z717" s="263"/>
      <c r="AB717" s="265" t="str">
        <f t="shared" si="104"/>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102"/>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3"/>
        <v>0</v>
      </c>
      <c r="Y718" s="263"/>
      <c r="Z718" s="263"/>
      <c r="AB718" s="265" t="str">
        <f t="shared" si="104"/>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102"/>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3"/>
        <v>0</v>
      </c>
      <c r="Y719" s="263"/>
      <c r="Z719" s="263"/>
      <c r="AB719" s="265" t="str">
        <f t="shared" si="104"/>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102"/>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3"/>
        <v>0</v>
      </c>
      <c r="Y720" s="263"/>
      <c r="Z720" s="263"/>
      <c r="AB720" s="265" t="str">
        <f t="shared" si="104"/>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102"/>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3"/>
        <v>0</v>
      </c>
      <c r="Y721" s="263"/>
      <c r="Z721" s="263"/>
      <c r="AB721" s="265" t="str">
        <f t="shared" si="104"/>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102"/>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3"/>
        <v>0</v>
      </c>
      <c r="Y722" s="263"/>
      <c r="Z722" s="263"/>
      <c r="AB722" s="265" t="str">
        <f t="shared" si="104"/>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ca="1" si="102"/>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ca="1" si="103"/>
        <v>0</v>
      </c>
      <c r="Y723" s="263"/>
      <c r="Z723" s="263"/>
      <c r="AB723" s="265" t="str">
        <f t="shared" si="104"/>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ref="S729:S759" ca="1" si="105">IF(B729="","",IF(ISERROR(MATCH($E729,CL,0)),"Unknown",INDIRECT("'C'!$A$"&amp;MATCH($E729,CL,0)+1)))</f>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ref="X729:X759" ca="1" si="106">IF(AND(C729="Smelter not listed",OR(LEN(D729)=0,LEN(E729)=0)),1,0)</f>
        <v>0</v>
      </c>
      <c r="Y729" s="263"/>
      <c r="Z729" s="263"/>
      <c r="AB729" s="265" t="str">
        <f t="shared" ref="AB729:AB759" si="107">B729&amp;C729</f>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5"/>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6"/>
        <v>0</v>
      </c>
      <c r="Y730" s="263"/>
      <c r="Z730" s="263"/>
      <c r="AB730" s="265" t="str">
        <f t="shared" si="107"/>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5"/>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6"/>
        <v>0</v>
      </c>
      <c r="Y731" s="263"/>
      <c r="Z731" s="263"/>
      <c r="AB731" s="265" t="str">
        <f t="shared" si="107"/>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5"/>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6"/>
        <v>0</v>
      </c>
      <c r="Y732" s="263"/>
      <c r="Z732" s="263"/>
      <c r="AB732" s="265" t="str">
        <f t="shared" si="107"/>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5"/>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6"/>
        <v>0</v>
      </c>
      <c r="Y733" s="263"/>
      <c r="Z733" s="263"/>
      <c r="AB733" s="265" t="str">
        <f t="shared" si="107"/>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5"/>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6"/>
        <v>0</v>
      </c>
      <c r="Y734" s="263"/>
      <c r="Z734" s="263"/>
      <c r="AB734" s="265" t="str">
        <f t="shared" si="107"/>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5"/>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6"/>
        <v>0</v>
      </c>
      <c r="Y735" s="263"/>
      <c r="Z735" s="263"/>
      <c r="AB735" s="265" t="str">
        <f t="shared" si="107"/>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5"/>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6"/>
        <v>0</v>
      </c>
      <c r="Y736" s="263"/>
      <c r="Z736" s="263"/>
      <c r="AB736" s="265" t="str">
        <f t="shared" si="107"/>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5"/>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6"/>
        <v>0</v>
      </c>
      <c r="Y737" s="263"/>
      <c r="Z737" s="263"/>
      <c r="AB737" s="265" t="str">
        <f t="shared" si="107"/>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5"/>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6"/>
        <v>0</v>
      </c>
      <c r="Y738" s="263"/>
      <c r="Z738" s="263"/>
      <c r="AB738" s="265" t="str">
        <f t="shared" si="107"/>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5"/>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6"/>
        <v>0</v>
      </c>
      <c r="Y739" s="263"/>
      <c r="Z739" s="263"/>
      <c r="AB739" s="265" t="str">
        <f t="shared" si="107"/>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5"/>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6"/>
        <v>0</v>
      </c>
      <c r="Y740" s="263"/>
      <c r="Z740" s="263"/>
      <c r="AB740" s="265" t="str">
        <f t="shared" si="107"/>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5"/>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6"/>
        <v>0</v>
      </c>
      <c r="Y741" s="263"/>
      <c r="Z741" s="263"/>
      <c r="AB741" s="265" t="str">
        <f t="shared" si="107"/>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5"/>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6"/>
        <v>0</v>
      </c>
      <c r="Y742" s="263"/>
      <c r="Z742" s="263"/>
      <c r="AB742" s="265" t="str">
        <f t="shared" si="107"/>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5"/>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6"/>
        <v>0</v>
      </c>
      <c r="Y743" s="263"/>
      <c r="Z743" s="263"/>
      <c r="AB743" s="265" t="str">
        <f t="shared" si="107"/>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5"/>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6"/>
        <v>0</v>
      </c>
      <c r="Y744" s="263"/>
      <c r="Z744" s="263"/>
      <c r="AB744" s="265" t="str">
        <f t="shared" si="107"/>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5"/>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6"/>
        <v>0</v>
      </c>
      <c r="Y745" s="263"/>
      <c r="Z745" s="263"/>
      <c r="AB745" s="265" t="str">
        <f t="shared" si="107"/>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5"/>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6"/>
        <v>0</v>
      </c>
      <c r="Y746" s="263"/>
      <c r="Z746" s="263"/>
      <c r="AB746" s="265" t="str">
        <f t="shared" si="107"/>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5"/>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6"/>
        <v>0</v>
      </c>
      <c r="Y747" s="263"/>
      <c r="Z747" s="263"/>
      <c r="AB747" s="265" t="str">
        <f t="shared" si="107"/>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5"/>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6"/>
        <v>0</v>
      </c>
      <c r="Y748" s="263"/>
      <c r="Z748" s="263"/>
      <c r="AB748" s="265" t="str">
        <f t="shared" si="107"/>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5"/>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6"/>
        <v>0</v>
      </c>
      <c r="Y749" s="263"/>
      <c r="Z749" s="263"/>
      <c r="AB749" s="265" t="str">
        <f t="shared" si="107"/>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5"/>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6"/>
        <v>0</v>
      </c>
      <c r="Y750" s="263"/>
      <c r="Z750" s="263"/>
      <c r="AB750" s="265" t="str">
        <f t="shared" si="107"/>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5"/>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6"/>
        <v>0</v>
      </c>
      <c r="Y751" s="263"/>
      <c r="Z751" s="263"/>
      <c r="AB751" s="265" t="str">
        <f t="shared" si="107"/>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5"/>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6"/>
        <v>0</v>
      </c>
      <c r="Y752" s="263"/>
      <c r="Z752" s="263"/>
      <c r="AB752" s="265" t="str">
        <f t="shared" si="107"/>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5"/>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6"/>
        <v>0</v>
      </c>
      <c r="Y753" s="263"/>
      <c r="Z753" s="263"/>
      <c r="AB753" s="265" t="str">
        <f t="shared" si="107"/>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ca="1" si="105"/>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ca="1" si="106"/>
        <v>0</v>
      </c>
      <c r="Y754" s="263"/>
      <c r="Z754" s="263"/>
      <c r="AB754" s="265" t="str">
        <f t="shared" si="107"/>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ca="1" si="105"/>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ca="1" si="106"/>
        <v>0</v>
      </c>
      <c r="Y755" s="263"/>
      <c r="Z755" s="263"/>
      <c r="AB755" s="265" t="str">
        <f t="shared" si="107"/>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5"/>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6"/>
        <v>0</v>
      </c>
      <c r="Y756" s="263"/>
      <c r="Z756" s="263"/>
      <c r="AB756" s="265" t="str">
        <f t="shared" si="107"/>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5"/>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6"/>
        <v>0</v>
      </c>
      <c r="Y757" s="263"/>
      <c r="Z757" s="263"/>
      <c r="AB757" s="265" t="str">
        <f t="shared" si="107"/>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5"/>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6"/>
        <v>0</v>
      </c>
      <c r="Y758" s="263"/>
      <c r="Z758" s="263"/>
      <c r="AB758" s="265" t="str">
        <f t="shared" si="107"/>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5"/>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6"/>
        <v>0</v>
      </c>
      <c r="Y759" s="263"/>
      <c r="Z759" s="263"/>
      <c r="AB759" s="265" t="str">
        <f t="shared" si="107"/>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ref="S760" ca="1" si="108">IF(B760="","",IF(ISERROR(MATCH($E760,CL,0)),"Unknown",INDIRECT("'C'!$A$"&amp;MATCH($E760,CL,0)+1)))</f>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ref="X760" ca="1" si="109">IF(AND(C760="Smelter not listed",OR(LEN(D760)=0,LEN(E760)=0)),1,0)</f>
        <v>0</v>
      </c>
      <c r="Y760" s="263"/>
      <c r="Z760" s="263"/>
      <c r="AB760" s="265" t="str">
        <f t="shared" ref="AB760" si="110">B760&amp;C760</f>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ref="S761:S792" ca="1" si="111">IF(B761="","",IF(ISERROR(MATCH($E761,CL,0)),"Unknown",INDIRECT("'C'!$A$"&amp;MATCH($E761,CL,0)+1)))</f>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ref="X761:X792" ca="1" si="112">IF(AND(C761="Smelter not listed",OR(LEN(D761)=0,LEN(E761)=0)),1,0)</f>
        <v>0</v>
      </c>
      <c r="Y761" s="263"/>
      <c r="Z761" s="263"/>
      <c r="AB761" s="265" t="str">
        <f t="shared" ref="AB761:AB792" si="113">B761&amp;C761</f>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11"/>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12"/>
        <v>0</v>
      </c>
      <c r="Y762" s="263"/>
      <c r="Z762" s="263"/>
      <c r="AB762" s="265" t="str">
        <f t="shared" si="113"/>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11"/>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12"/>
        <v>0</v>
      </c>
      <c r="Y763" s="263"/>
      <c r="Z763" s="263"/>
      <c r="AB763" s="265" t="str">
        <f t="shared" si="113"/>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11"/>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12"/>
        <v>0</v>
      </c>
      <c r="Y764" s="263"/>
      <c r="Z764" s="263"/>
      <c r="AB764" s="265" t="str">
        <f t="shared" si="113"/>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11"/>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12"/>
        <v>0</v>
      </c>
      <c r="Y765" s="263"/>
      <c r="Z765" s="263"/>
      <c r="AB765" s="265" t="str">
        <f t="shared" si="113"/>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11"/>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12"/>
        <v>0</v>
      </c>
      <c r="Y766" s="263"/>
      <c r="Z766" s="263"/>
      <c r="AB766" s="265" t="str">
        <f t="shared" si="113"/>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11"/>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12"/>
        <v>0</v>
      </c>
      <c r="Y767" s="263"/>
      <c r="Z767" s="263"/>
      <c r="AB767" s="265" t="str">
        <f t="shared" si="113"/>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11"/>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12"/>
        <v>0</v>
      </c>
      <c r="Y768" s="263"/>
      <c r="Z768" s="263"/>
      <c r="AB768" s="265" t="str">
        <f t="shared" si="113"/>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11"/>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12"/>
        <v>0</v>
      </c>
      <c r="Y769" s="263"/>
      <c r="Z769" s="263"/>
      <c r="AB769" s="265" t="str">
        <f t="shared" si="113"/>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11"/>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12"/>
        <v>0</v>
      </c>
      <c r="Y770" s="263"/>
      <c r="Z770" s="263"/>
      <c r="AB770" s="265" t="str">
        <f t="shared" si="113"/>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11"/>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12"/>
        <v>0</v>
      </c>
      <c r="Y771" s="263"/>
      <c r="Z771" s="263"/>
      <c r="AB771" s="265" t="str">
        <f t="shared" si="113"/>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11"/>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12"/>
        <v>0</v>
      </c>
      <c r="Y772" s="263"/>
      <c r="Z772" s="263"/>
      <c r="AB772" s="265" t="str">
        <f t="shared" si="113"/>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11"/>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12"/>
        <v>0</v>
      </c>
      <c r="Y773" s="263"/>
      <c r="Z773" s="263"/>
      <c r="AB773" s="265" t="str">
        <f t="shared" si="113"/>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11"/>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12"/>
        <v>0</v>
      </c>
      <c r="Y774" s="263"/>
      <c r="Z774" s="263"/>
      <c r="AB774" s="265" t="str">
        <f t="shared" si="113"/>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11"/>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12"/>
        <v>0</v>
      </c>
      <c r="Y775" s="263"/>
      <c r="Z775" s="263"/>
      <c r="AB775" s="265" t="str">
        <f t="shared" si="113"/>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11"/>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12"/>
        <v>0</v>
      </c>
      <c r="Y776" s="263"/>
      <c r="Z776" s="263"/>
      <c r="AB776" s="265" t="str">
        <f t="shared" si="113"/>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11"/>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12"/>
        <v>0</v>
      </c>
      <c r="Y777" s="263"/>
      <c r="Z777" s="263"/>
      <c r="AB777" s="265" t="str">
        <f t="shared" si="113"/>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11"/>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12"/>
        <v>0</v>
      </c>
      <c r="Y778" s="263"/>
      <c r="Z778" s="263"/>
      <c r="AB778" s="265" t="str">
        <f t="shared" si="113"/>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11"/>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12"/>
        <v>0</v>
      </c>
      <c r="Y779" s="263"/>
      <c r="Z779" s="263"/>
      <c r="AB779" s="265" t="str">
        <f t="shared" si="113"/>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11"/>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12"/>
        <v>0</v>
      </c>
      <c r="Y780" s="263"/>
      <c r="Z780" s="263"/>
      <c r="AB780" s="265" t="str">
        <f t="shared" si="113"/>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11"/>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12"/>
        <v>0</v>
      </c>
      <c r="Y781" s="263"/>
      <c r="Z781" s="263"/>
      <c r="AB781" s="265" t="str">
        <f t="shared" si="113"/>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11"/>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12"/>
        <v>0</v>
      </c>
      <c r="Y782" s="263"/>
      <c r="Z782" s="263"/>
      <c r="AB782" s="265" t="str">
        <f t="shared" si="113"/>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11"/>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12"/>
        <v>0</v>
      </c>
      <c r="Y783" s="263"/>
      <c r="Z783" s="263"/>
      <c r="AB783" s="265" t="str">
        <f t="shared" si="113"/>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11"/>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12"/>
        <v>0</v>
      </c>
      <c r="Y784" s="263"/>
      <c r="Z784" s="263"/>
      <c r="AB784" s="265" t="str">
        <f t="shared" si="113"/>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11"/>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12"/>
        <v>0</v>
      </c>
      <c r="Y785" s="263"/>
      <c r="Z785" s="263"/>
      <c r="AB785" s="265" t="str">
        <f t="shared" si="113"/>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11"/>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12"/>
        <v>0</v>
      </c>
      <c r="Y786" s="263"/>
      <c r="Z786" s="263"/>
      <c r="AB786" s="265" t="str">
        <f t="shared" si="113"/>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ca="1" si="111"/>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ca="1" si="112"/>
        <v>0</v>
      </c>
      <c r="Y787" s="263"/>
      <c r="Z787" s="263"/>
      <c r="AB787" s="265" t="str">
        <f t="shared" si="113"/>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ref="S793:S823" ca="1" si="114">IF(B793="","",IF(ISERROR(MATCH($E793,CL,0)),"Unknown",INDIRECT("'C'!$A$"&amp;MATCH($E793,CL,0)+1)))</f>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ref="X793:X823" ca="1" si="115">IF(AND(C793="Smelter not listed",OR(LEN(D793)=0,LEN(E793)=0)),1,0)</f>
        <v>0</v>
      </c>
      <c r="Y793" s="263"/>
      <c r="Z793" s="263"/>
      <c r="AB793" s="265" t="str">
        <f t="shared" ref="AB793:AB823" si="116">B793&amp;C793</f>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4"/>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5"/>
        <v>0</v>
      </c>
      <c r="Y794" s="263"/>
      <c r="Z794" s="263"/>
      <c r="AB794" s="265" t="str">
        <f t="shared" si="116"/>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4"/>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5"/>
        <v>0</v>
      </c>
      <c r="Y795" s="263"/>
      <c r="Z795" s="263"/>
      <c r="AB795" s="265" t="str">
        <f t="shared" si="116"/>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4"/>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5"/>
        <v>0</v>
      </c>
      <c r="Y796" s="263"/>
      <c r="Z796" s="263"/>
      <c r="AB796" s="265" t="str">
        <f t="shared" si="116"/>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4"/>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5"/>
        <v>0</v>
      </c>
      <c r="Y797" s="263"/>
      <c r="Z797" s="263"/>
      <c r="AB797" s="265" t="str">
        <f t="shared" si="116"/>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4"/>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5"/>
        <v>0</v>
      </c>
      <c r="Y798" s="263"/>
      <c r="Z798" s="263"/>
      <c r="AB798" s="265" t="str">
        <f t="shared" si="116"/>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4"/>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5"/>
        <v>0</v>
      </c>
      <c r="Y799" s="263"/>
      <c r="Z799" s="263"/>
      <c r="AB799" s="265" t="str">
        <f t="shared" si="116"/>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4"/>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5"/>
        <v>0</v>
      </c>
      <c r="Y800" s="263"/>
      <c r="Z800" s="263"/>
      <c r="AB800" s="265" t="str">
        <f t="shared" si="116"/>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4"/>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5"/>
        <v>0</v>
      </c>
      <c r="Y801" s="263"/>
      <c r="Z801" s="263"/>
      <c r="AB801" s="265" t="str">
        <f t="shared" si="116"/>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4"/>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5"/>
        <v>0</v>
      </c>
      <c r="Y802" s="263"/>
      <c r="Z802" s="263"/>
      <c r="AB802" s="265" t="str">
        <f t="shared" si="116"/>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4"/>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5"/>
        <v>0</v>
      </c>
      <c r="Y803" s="263"/>
      <c r="Z803" s="263"/>
      <c r="AB803" s="265" t="str">
        <f t="shared" si="116"/>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4"/>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5"/>
        <v>0</v>
      </c>
      <c r="Y804" s="263"/>
      <c r="Z804" s="263"/>
      <c r="AB804" s="265" t="str">
        <f t="shared" si="116"/>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4"/>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5"/>
        <v>0</v>
      </c>
      <c r="Y805" s="263"/>
      <c r="Z805" s="263"/>
      <c r="AB805" s="265" t="str">
        <f t="shared" si="116"/>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4"/>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5"/>
        <v>0</v>
      </c>
      <c r="Y806" s="263"/>
      <c r="Z806" s="263"/>
      <c r="AB806" s="265" t="str">
        <f t="shared" si="116"/>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4"/>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5"/>
        <v>0</v>
      </c>
      <c r="Y807" s="263"/>
      <c r="Z807" s="263"/>
      <c r="AB807" s="265" t="str">
        <f t="shared" si="116"/>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4"/>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5"/>
        <v>0</v>
      </c>
      <c r="Y808" s="263"/>
      <c r="Z808" s="263"/>
      <c r="AB808" s="265" t="str">
        <f t="shared" si="116"/>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4"/>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5"/>
        <v>0</v>
      </c>
      <c r="Y809" s="263"/>
      <c r="Z809" s="263"/>
      <c r="AB809" s="265" t="str">
        <f t="shared" si="116"/>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4"/>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5"/>
        <v>0</v>
      </c>
      <c r="Y810" s="263"/>
      <c r="Z810" s="263"/>
      <c r="AB810" s="265" t="str">
        <f t="shared" si="116"/>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4"/>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5"/>
        <v>0</v>
      </c>
      <c r="Y811" s="263"/>
      <c r="Z811" s="263"/>
      <c r="AB811" s="265" t="str">
        <f t="shared" si="116"/>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4"/>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5"/>
        <v>0</v>
      </c>
      <c r="Y812" s="263"/>
      <c r="Z812" s="263"/>
      <c r="AB812" s="265" t="str">
        <f t="shared" si="116"/>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4"/>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5"/>
        <v>0</v>
      </c>
      <c r="Y813" s="263"/>
      <c r="Z813" s="263"/>
      <c r="AB813" s="265" t="str">
        <f t="shared" si="116"/>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4"/>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5"/>
        <v>0</v>
      </c>
      <c r="Y814" s="263"/>
      <c r="Z814" s="263"/>
      <c r="AB814" s="265" t="str">
        <f t="shared" si="116"/>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4"/>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5"/>
        <v>0</v>
      </c>
      <c r="Y815" s="263"/>
      <c r="Z815" s="263"/>
      <c r="AB815" s="265" t="str">
        <f t="shared" si="116"/>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4"/>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5"/>
        <v>0</v>
      </c>
      <c r="Y816" s="263"/>
      <c r="Z816" s="263"/>
      <c r="AB816" s="265" t="str">
        <f t="shared" si="116"/>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4"/>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5"/>
        <v>0</v>
      </c>
      <c r="Y817" s="263"/>
      <c r="Z817" s="263"/>
      <c r="AB817" s="265" t="str">
        <f t="shared" si="116"/>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ca="1" si="114"/>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ca="1" si="115"/>
        <v>0</v>
      </c>
      <c r="Y818" s="263"/>
      <c r="Z818" s="263"/>
      <c r="AB818" s="265" t="str">
        <f t="shared" si="116"/>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ca="1" si="114"/>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ca="1" si="115"/>
        <v>0</v>
      </c>
      <c r="Y819" s="263"/>
      <c r="Z819" s="263"/>
      <c r="AB819" s="265" t="str">
        <f t="shared" si="116"/>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4"/>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5"/>
        <v>0</v>
      </c>
      <c r="Y820" s="263"/>
      <c r="Z820" s="263"/>
      <c r="AB820" s="265" t="str">
        <f t="shared" si="116"/>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4"/>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5"/>
        <v>0</v>
      </c>
      <c r="Y821" s="263"/>
      <c r="Z821" s="263"/>
      <c r="AB821" s="265" t="str">
        <f t="shared" si="116"/>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4"/>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5"/>
        <v>0</v>
      </c>
      <c r="Y822" s="263"/>
      <c r="Z822" s="263"/>
      <c r="AB822" s="265" t="str">
        <f t="shared" si="116"/>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4"/>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5"/>
        <v>0</v>
      </c>
      <c r="Y823" s="263"/>
      <c r="Z823" s="263"/>
      <c r="AB823" s="265" t="str">
        <f t="shared" si="116"/>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ref="S824" ca="1" si="117">IF(B824="","",IF(ISERROR(MATCH($E824,CL,0)),"Unknown",INDIRECT("'C'!$A$"&amp;MATCH($E824,CL,0)+1)))</f>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ref="X824" ca="1" si="118">IF(AND(C824="Smelter not listed",OR(LEN(D824)=0,LEN(E824)=0)),1,0)</f>
        <v>0</v>
      </c>
      <c r="Y824" s="263"/>
      <c r="Z824" s="263"/>
      <c r="AB824" s="265" t="str">
        <f t="shared" ref="AB824" si="119">B824&amp;C824</f>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ref="S825:S856" ca="1" si="120">IF(B825="","",IF(ISERROR(MATCH($E825,CL,0)),"Unknown",INDIRECT("'C'!$A$"&amp;MATCH($E825,CL,0)+1)))</f>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ref="X825:X856" ca="1" si="121">IF(AND(C825="Smelter not listed",OR(LEN(D825)=0,LEN(E825)=0)),1,0)</f>
        <v>0</v>
      </c>
      <c r="Y825" s="263"/>
      <c r="Z825" s="263"/>
      <c r="AB825" s="265" t="str">
        <f t="shared" ref="AB825:AB856" si="122">B825&amp;C825</f>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20"/>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21"/>
        <v>0</v>
      </c>
      <c r="Y826" s="263"/>
      <c r="Z826" s="263"/>
      <c r="AB826" s="265" t="str">
        <f t="shared" si="122"/>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20"/>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21"/>
        <v>0</v>
      </c>
      <c r="Y827" s="263"/>
      <c r="Z827" s="263"/>
      <c r="AB827" s="265" t="str">
        <f t="shared" si="122"/>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20"/>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21"/>
        <v>0</v>
      </c>
      <c r="Y828" s="263"/>
      <c r="Z828" s="263"/>
      <c r="AB828" s="265" t="str">
        <f t="shared" si="122"/>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20"/>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21"/>
        <v>0</v>
      </c>
      <c r="Y829" s="263"/>
      <c r="Z829" s="263"/>
      <c r="AB829" s="265" t="str">
        <f t="shared" si="122"/>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20"/>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21"/>
        <v>0</v>
      </c>
      <c r="Y830" s="263"/>
      <c r="Z830" s="263"/>
      <c r="AB830" s="265" t="str">
        <f t="shared" si="122"/>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20"/>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21"/>
        <v>0</v>
      </c>
      <c r="Y831" s="263"/>
      <c r="Z831" s="263"/>
      <c r="AB831" s="265" t="str">
        <f t="shared" si="122"/>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20"/>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21"/>
        <v>0</v>
      </c>
      <c r="Y832" s="263"/>
      <c r="Z832" s="263"/>
      <c r="AB832" s="265" t="str">
        <f t="shared" si="122"/>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20"/>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21"/>
        <v>0</v>
      </c>
      <c r="Y833" s="263"/>
      <c r="Z833" s="263"/>
      <c r="AB833" s="265" t="str">
        <f t="shared" si="122"/>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20"/>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21"/>
        <v>0</v>
      </c>
      <c r="Y834" s="263"/>
      <c r="Z834" s="263"/>
      <c r="AB834" s="265" t="str">
        <f t="shared" si="122"/>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20"/>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21"/>
        <v>0</v>
      </c>
      <c r="Y835" s="263"/>
      <c r="Z835" s="263"/>
      <c r="AB835" s="265" t="str">
        <f t="shared" si="122"/>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20"/>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21"/>
        <v>0</v>
      </c>
      <c r="Y836" s="263"/>
      <c r="Z836" s="263"/>
      <c r="AB836" s="265" t="str">
        <f t="shared" si="122"/>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20"/>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21"/>
        <v>0</v>
      </c>
      <c r="Y837" s="263"/>
      <c r="Z837" s="263"/>
      <c r="AB837" s="265" t="str">
        <f t="shared" si="122"/>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20"/>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21"/>
        <v>0</v>
      </c>
      <c r="Y838" s="263"/>
      <c r="Z838" s="263"/>
      <c r="AB838" s="265" t="str">
        <f t="shared" si="122"/>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20"/>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21"/>
        <v>0</v>
      </c>
      <c r="Y839" s="263"/>
      <c r="Z839" s="263"/>
      <c r="AB839" s="265" t="str">
        <f t="shared" si="122"/>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20"/>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21"/>
        <v>0</v>
      </c>
      <c r="Y840" s="263"/>
      <c r="Z840" s="263"/>
      <c r="AB840" s="265" t="str">
        <f t="shared" si="122"/>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20"/>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21"/>
        <v>0</v>
      </c>
      <c r="Y841" s="263"/>
      <c r="Z841" s="263"/>
      <c r="AB841" s="265" t="str">
        <f t="shared" si="122"/>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20"/>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21"/>
        <v>0</v>
      </c>
      <c r="Y842" s="263"/>
      <c r="Z842" s="263"/>
      <c r="AB842" s="265" t="str">
        <f t="shared" si="122"/>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20"/>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21"/>
        <v>0</v>
      </c>
      <c r="Y843" s="263"/>
      <c r="Z843" s="263"/>
      <c r="AB843" s="265" t="str">
        <f t="shared" si="122"/>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20"/>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21"/>
        <v>0</v>
      </c>
      <c r="Y844" s="263"/>
      <c r="Z844" s="263"/>
      <c r="AB844" s="265" t="str">
        <f t="shared" si="122"/>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20"/>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21"/>
        <v>0</v>
      </c>
      <c r="Y845" s="263"/>
      <c r="Z845" s="263"/>
      <c r="AB845" s="265" t="str">
        <f t="shared" si="122"/>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20"/>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21"/>
        <v>0</v>
      </c>
      <c r="Y846" s="263"/>
      <c r="Z846" s="263"/>
      <c r="AB846" s="265" t="str">
        <f t="shared" si="122"/>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20"/>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21"/>
        <v>0</v>
      </c>
      <c r="Y847" s="263"/>
      <c r="Z847" s="263"/>
      <c r="AB847" s="265" t="str">
        <f t="shared" si="122"/>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20"/>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21"/>
        <v>0</v>
      </c>
      <c r="Y848" s="263"/>
      <c r="Z848" s="263"/>
      <c r="AB848" s="265" t="str">
        <f t="shared" si="122"/>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20"/>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21"/>
        <v>0</v>
      </c>
      <c r="Y849" s="263"/>
      <c r="Z849" s="263"/>
      <c r="AB849" s="265" t="str">
        <f t="shared" si="122"/>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20"/>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21"/>
        <v>0</v>
      </c>
      <c r="Y850" s="263"/>
      <c r="Z850" s="263"/>
      <c r="AB850" s="265" t="str">
        <f t="shared" si="122"/>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ca="1" si="120"/>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ca="1" si="121"/>
        <v>0</v>
      </c>
      <c r="Y851" s="263"/>
      <c r="Z851" s="263"/>
      <c r="AB851" s="265" t="str">
        <f t="shared" si="122"/>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ref="S857:S887" ca="1" si="123">IF(B857="","",IF(ISERROR(MATCH($E857,CL,0)),"Unknown",INDIRECT("'C'!$A$"&amp;MATCH($E857,CL,0)+1)))</f>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ref="X857:X887" ca="1" si="124">IF(AND(C857="Smelter not listed",OR(LEN(D857)=0,LEN(E857)=0)),1,0)</f>
        <v>0</v>
      </c>
      <c r="Y857" s="263"/>
      <c r="Z857" s="263"/>
      <c r="AB857" s="265" t="str">
        <f t="shared" ref="AB857:AB887" si="125">B857&amp;C857</f>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3"/>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4"/>
        <v>0</v>
      </c>
      <c r="Y858" s="263"/>
      <c r="Z858" s="263"/>
      <c r="AB858" s="265" t="str">
        <f t="shared" si="125"/>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3"/>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4"/>
        <v>0</v>
      </c>
      <c r="Y859" s="263"/>
      <c r="Z859" s="263"/>
      <c r="AB859" s="265" t="str">
        <f t="shared" si="125"/>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3"/>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4"/>
        <v>0</v>
      </c>
      <c r="Y860" s="263"/>
      <c r="Z860" s="263"/>
      <c r="AB860" s="265" t="str">
        <f t="shared" si="125"/>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3"/>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4"/>
        <v>0</v>
      </c>
      <c r="Y861" s="263"/>
      <c r="Z861" s="263"/>
      <c r="AB861" s="265" t="str">
        <f t="shared" si="125"/>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3"/>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4"/>
        <v>0</v>
      </c>
      <c r="Y862" s="263"/>
      <c r="Z862" s="263"/>
      <c r="AB862" s="265" t="str">
        <f t="shared" si="125"/>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3"/>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4"/>
        <v>0</v>
      </c>
      <c r="Y863" s="263"/>
      <c r="Z863" s="263"/>
      <c r="AB863" s="265" t="str">
        <f t="shared" si="125"/>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3"/>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4"/>
        <v>0</v>
      </c>
      <c r="Y864" s="263"/>
      <c r="Z864" s="263"/>
      <c r="AB864" s="265" t="str">
        <f t="shared" si="125"/>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3"/>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4"/>
        <v>0</v>
      </c>
      <c r="Y865" s="263"/>
      <c r="Z865" s="263"/>
      <c r="AB865" s="265" t="str">
        <f t="shared" si="125"/>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3"/>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4"/>
        <v>0</v>
      </c>
      <c r="Y866" s="263"/>
      <c r="Z866" s="263"/>
      <c r="AB866" s="265" t="str">
        <f t="shared" si="125"/>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3"/>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4"/>
        <v>0</v>
      </c>
      <c r="Y867" s="263"/>
      <c r="Z867" s="263"/>
      <c r="AB867" s="265" t="str">
        <f t="shared" si="125"/>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3"/>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4"/>
        <v>0</v>
      </c>
      <c r="Y868" s="263"/>
      <c r="Z868" s="263"/>
      <c r="AB868" s="265" t="str">
        <f t="shared" si="125"/>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3"/>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4"/>
        <v>0</v>
      </c>
      <c r="Y869" s="263"/>
      <c r="Z869" s="263"/>
      <c r="AB869" s="265" t="str">
        <f t="shared" si="125"/>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3"/>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4"/>
        <v>0</v>
      </c>
      <c r="Y870" s="263"/>
      <c r="Z870" s="263"/>
      <c r="AB870" s="265" t="str">
        <f t="shared" si="125"/>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3"/>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4"/>
        <v>0</v>
      </c>
      <c r="Y871" s="263"/>
      <c r="Z871" s="263"/>
      <c r="AB871" s="265" t="str">
        <f t="shared" si="125"/>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3"/>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4"/>
        <v>0</v>
      </c>
      <c r="Y872" s="263"/>
      <c r="Z872" s="263"/>
      <c r="AB872" s="265" t="str">
        <f t="shared" si="125"/>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3"/>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4"/>
        <v>0</v>
      </c>
      <c r="Y873" s="263"/>
      <c r="Z873" s="263"/>
      <c r="AB873" s="265" t="str">
        <f t="shared" si="125"/>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3"/>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4"/>
        <v>0</v>
      </c>
      <c r="Y874" s="263"/>
      <c r="Z874" s="263"/>
      <c r="AB874" s="265" t="str">
        <f t="shared" si="125"/>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3"/>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4"/>
        <v>0</v>
      </c>
      <c r="Y875" s="263"/>
      <c r="Z875" s="263"/>
      <c r="AB875" s="265" t="str">
        <f t="shared" si="125"/>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3"/>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4"/>
        <v>0</v>
      </c>
      <c r="Y876" s="263"/>
      <c r="Z876" s="263"/>
      <c r="AB876" s="265" t="str">
        <f t="shared" si="125"/>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3"/>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4"/>
        <v>0</v>
      </c>
      <c r="Y877" s="263"/>
      <c r="Z877" s="263"/>
      <c r="AB877" s="265" t="str">
        <f t="shared" si="125"/>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3"/>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4"/>
        <v>0</v>
      </c>
      <c r="Y878" s="263"/>
      <c r="Z878" s="263"/>
      <c r="AB878" s="265" t="str">
        <f t="shared" si="125"/>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3"/>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4"/>
        <v>0</v>
      </c>
      <c r="Y879" s="263"/>
      <c r="Z879" s="263"/>
      <c r="AB879" s="265" t="str">
        <f t="shared" si="125"/>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3"/>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4"/>
        <v>0</v>
      </c>
      <c r="Y880" s="263"/>
      <c r="Z880" s="263"/>
      <c r="AB880" s="265" t="str">
        <f t="shared" si="125"/>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3"/>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4"/>
        <v>0</v>
      </c>
      <c r="Y881" s="263"/>
      <c r="Z881" s="263"/>
      <c r="AB881" s="265" t="str">
        <f t="shared" si="125"/>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ca="1" si="123"/>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ca="1" si="124"/>
        <v>0</v>
      </c>
      <c r="Y882" s="263"/>
      <c r="Z882" s="263"/>
      <c r="AB882" s="265" t="str">
        <f t="shared" si="125"/>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ca="1" si="123"/>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ca="1" si="124"/>
        <v>0</v>
      </c>
      <c r="Y883" s="263"/>
      <c r="Z883" s="263"/>
      <c r="AB883" s="265" t="str">
        <f t="shared" si="125"/>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3"/>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4"/>
        <v>0</v>
      </c>
      <c r="Y884" s="263"/>
      <c r="Z884" s="263"/>
      <c r="AB884" s="265" t="str">
        <f t="shared" si="125"/>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3"/>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4"/>
        <v>0</v>
      </c>
      <c r="Y885" s="263"/>
      <c r="Z885" s="263"/>
      <c r="AB885" s="265" t="str">
        <f t="shared" si="125"/>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3"/>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4"/>
        <v>0</v>
      </c>
      <c r="Y886" s="263"/>
      <c r="Z886" s="263"/>
      <c r="AB886" s="265" t="str">
        <f t="shared" si="125"/>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3"/>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4"/>
        <v>0</v>
      </c>
      <c r="Y887" s="263"/>
      <c r="Z887" s="263"/>
      <c r="AB887" s="265" t="str">
        <f t="shared" si="125"/>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ref="S888" ca="1" si="126">IF(B888="","",IF(ISERROR(MATCH($E888,CL,0)),"Unknown",INDIRECT("'C'!$A$"&amp;MATCH($E888,CL,0)+1)))</f>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ref="X888" ca="1" si="127">IF(AND(C888="Smelter not listed",OR(LEN(D888)=0,LEN(E888)=0)),1,0)</f>
        <v>0</v>
      </c>
      <c r="Y888" s="263"/>
      <c r="Z888" s="263"/>
      <c r="AB888" s="265" t="str">
        <f t="shared" ref="AB888" si="128">B888&amp;C888</f>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ref="S889:S920" ca="1" si="129">IF(B889="","",IF(ISERROR(MATCH($E889,CL,0)),"Unknown",INDIRECT("'C'!$A$"&amp;MATCH($E889,CL,0)+1)))</f>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ref="X889:X920" ca="1" si="130">IF(AND(C889="Smelter not listed",OR(LEN(D889)=0,LEN(E889)=0)),1,0)</f>
        <v>0</v>
      </c>
      <c r="Y889" s="263"/>
      <c r="Z889" s="263"/>
      <c r="AB889" s="265" t="str">
        <f t="shared" ref="AB889:AB920" si="131">B889&amp;C889</f>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9"/>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30"/>
        <v>0</v>
      </c>
      <c r="Y890" s="263"/>
      <c r="Z890" s="263"/>
      <c r="AB890" s="265" t="str">
        <f t="shared" si="131"/>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9"/>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30"/>
        <v>0</v>
      </c>
      <c r="Y891" s="263"/>
      <c r="Z891" s="263"/>
      <c r="AB891" s="265" t="str">
        <f t="shared" si="131"/>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9"/>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30"/>
        <v>0</v>
      </c>
      <c r="Y892" s="263"/>
      <c r="Z892" s="263"/>
      <c r="AB892" s="265" t="str">
        <f t="shared" si="131"/>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9"/>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30"/>
        <v>0</v>
      </c>
      <c r="Y893" s="263"/>
      <c r="Z893" s="263"/>
      <c r="AB893" s="265" t="str">
        <f t="shared" si="131"/>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9"/>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30"/>
        <v>0</v>
      </c>
      <c r="Y894" s="263"/>
      <c r="Z894" s="263"/>
      <c r="AB894" s="265" t="str">
        <f t="shared" si="131"/>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9"/>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30"/>
        <v>0</v>
      </c>
      <c r="Y895" s="263"/>
      <c r="Z895" s="263"/>
      <c r="AB895" s="265" t="str">
        <f t="shared" si="131"/>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9"/>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30"/>
        <v>0</v>
      </c>
      <c r="Y896" s="263"/>
      <c r="Z896" s="263"/>
      <c r="AB896" s="265" t="str">
        <f t="shared" si="131"/>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9"/>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30"/>
        <v>0</v>
      </c>
      <c r="Y897" s="263"/>
      <c r="Z897" s="263"/>
      <c r="AB897" s="265" t="str">
        <f t="shared" si="131"/>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9"/>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30"/>
        <v>0</v>
      </c>
      <c r="Y898" s="263"/>
      <c r="Z898" s="263"/>
      <c r="AB898" s="265" t="str">
        <f t="shared" si="131"/>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9"/>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30"/>
        <v>0</v>
      </c>
      <c r="Y899" s="263"/>
      <c r="Z899" s="263"/>
      <c r="AB899" s="265" t="str">
        <f t="shared" si="131"/>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9"/>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30"/>
        <v>0</v>
      </c>
      <c r="Y900" s="263"/>
      <c r="Z900" s="263"/>
      <c r="AB900" s="265" t="str">
        <f t="shared" si="131"/>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9"/>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30"/>
        <v>0</v>
      </c>
      <c r="Y901" s="263"/>
      <c r="Z901" s="263"/>
      <c r="AB901" s="265" t="str">
        <f t="shared" si="131"/>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9"/>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30"/>
        <v>0</v>
      </c>
      <c r="Y902" s="263"/>
      <c r="Z902" s="263"/>
      <c r="AB902" s="265" t="str">
        <f t="shared" si="131"/>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9"/>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30"/>
        <v>0</v>
      </c>
      <c r="Y903" s="263"/>
      <c r="Z903" s="263"/>
      <c r="AB903" s="265" t="str">
        <f t="shared" si="131"/>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9"/>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30"/>
        <v>0</v>
      </c>
      <c r="Y904" s="263"/>
      <c r="Z904" s="263"/>
      <c r="AB904" s="265" t="str">
        <f t="shared" si="131"/>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9"/>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30"/>
        <v>0</v>
      </c>
      <c r="Y905" s="263"/>
      <c r="Z905" s="263"/>
      <c r="AB905" s="265" t="str">
        <f t="shared" si="131"/>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9"/>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30"/>
        <v>0</v>
      </c>
      <c r="Y906" s="263"/>
      <c r="Z906" s="263"/>
      <c r="AB906" s="265" t="str">
        <f t="shared" si="131"/>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9"/>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30"/>
        <v>0</v>
      </c>
      <c r="Y907" s="263"/>
      <c r="Z907" s="263"/>
      <c r="AB907" s="265" t="str">
        <f t="shared" si="131"/>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9"/>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30"/>
        <v>0</v>
      </c>
      <c r="Y908" s="263"/>
      <c r="Z908" s="263"/>
      <c r="AB908" s="265" t="str">
        <f t="shared" si="131"/>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9"/>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30"/>
        <v>0</v>
      </c>
      <c r="Y909" s="263"/>
      <c r="Z909" s="263"/>
      <c r="AB909" s="265" t="str">
        <f t="shared" si="131"/>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9"/>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30"/>
        <v>0</v>
      </c>
      <c r="Y910" s="263"/>
      <c r="Z910" s="263"/>
      <c r="AB910" s="265" t="str">
        <f t="shared" si="131"/>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9"/>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30"/>
        <v>0</v>
      </c>
      <c r="Y911" s="263"/>
      <c r="Z911" s="263"/>
      <c r="AB911" s="265" t="str">
        <f t="shared" si="131"/>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9"/>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30"/>
        <v>0</v>
      </c>
      <c r="Y912" s="263"/>
      <c r="Z912" s="263"/>
      <c r="AB912" s="265" t="str">
        <f t="shared" si="131"/>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9"/>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30"/>
        <v>0</v>
      </c>
      <c r="Y913" s="263"/>
      <c r="Z913" s="263"/>
      <c r="AB913" s="265" t="str">
        <f t="shared" si="131"/>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9"/>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30"/>
        <v>0</v>
      </c>
      <c r="Y914" s="263"/>
      <c r="Z914" s="263"/>
      <c r="AB914" s="265" t="str">
        <f t="shared" si="131"/>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ca="1" si="129"/>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ca="1" si="130"/>
        <v>0</v>
      </c>
      <c r="Y915" s="263"/>
      <c r="Z915" s="263"/>
      <c r="AB915" s="265" t="str">
        <f t="shared" si="131"/>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ref="S921:S951" ca="1" si="132">IF(B921="","",IF(ISERROR(MATCH($E921,CL,0)),"Unknown",INDIRECT("'C'!$A$"&amp;MATCH($E921,CL,0)+1)))</f>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ref="X921:X951" ca="1" si="133">IF(AND(C921="Smelter not listed",OR(LEN(D921)=0,LEN(E921)=0)),1,0)</f>
        <v>0</v>
      </c>
      <c r="Y921" s="263"/>
      <c r="Z921" s="263"/>
      <c r="AB921" s="265" t="str">
        <f t="shared" ref="AB921:AB951" si="134">B921&amp;C921</f>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32"/>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3"/>
        <v>0</v>
      </c>
      <c r="Y922" s="263"/>
      <c r="Z922" s="263"/>
      <c r="AB922" s="265" t="str">
        <f t="shared" si="134"/>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32"/>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3"/>
        <v>0</v>
      </c>
      <c r="Y923" s="263"/>
      <c r="Z923" s="263"/>
      <c r="AB923" s="265" t="str">
        <f t="shared" si="134"/>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32"/>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3"/>
        <v>0</v>
      </c>
      <c r="Y924" s="263"/>
      <c r="Z924" s="263"/>
      <c r="AB924" s="265" t="str">
        <f t="shared" si="134"/>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32"/>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3"/>
        <v>0</v>
      </c>
      <c r="Y925" s="263"/>
      <c r="Z925" s="263"/>
      <c r="AB925" s="265" t="str">
        <f t="shared" si="134"/>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32"/>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3"/>
        <v>0</v>
      </c>
      <c r="Y926" s="263"/>
      <c r="Z926" s="263"/>
      <c r="AB926" s="265" t="str">
        <f t="shared" si="134"/>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32"/>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3"/>
        <v>0</v>
      </c>
      <c r="Y927" s="263"/>
      <c r="Z927" s="263"/>
      <c r="AB927" s="265" t="str">
        <f t="shared" si="134"/>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32"/>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3"/>
        <v>0</v>
      </c>
      <c r="Y928" s="263"/>
      <c r="Z928" s="263"/>
      <c r="AB928" s="265" t="str">
        <f t="shared" si="134"/>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32"/>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3"/>
        <v>0</v>
      </c>
      <c r="Y929" s="263"/>
      <c r="Z929" s="263"/>
      <c r="AB929" s="265" t="str">
        <f t="shared" si="134"/>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32"/>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3"/>
        <v>0</v>
      </c>
      <c r="Y930" s="263"/>
      <c r="Z930" s="263"/>
      <c r="AB930" s="265" t="str">
        <f t="shared" si="134"/>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32"/>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3"/>
        <v>0</v>
      </c>
      <c r="Y931" s="263"/>
      <c r="Z931" s="263"/>
      <c r="AB931" s="265" t="str">
        <f t="shared" si="134"/>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32"/>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3"/>
        <v>0</v>
      </c>
      <c r="Y932" s="263"/>
      <c r="Z932" s="263"/>
      <c r="AB932" s="265" t="str">
        <f t="shared" si="134"/>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32"/>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3"/>
        <v>0</v>
      </c>
      <c r="Y933" s="263"/>
      <c r="Z933" s="263"/>
      <c r="AB933" s="265" t="str">
        <f t="shared" si="134"/>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32"/>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3"/>
        <v>0</v>
      </c>
      <c r="Y934" s="263"/>
      <c r="Z934" s="263"/>
      <c r="AB934" s="265" t="str">
        <f t="shared" si="134"/>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32"/>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3"/>
        <v>0</v>
      </c>
      <c r="Y935" s="263"/>
      <c r="Z935" s="263"/>
      <c r="AB935" s="265" t="str">
        <f t="shared" si="134"/>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32"/>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3"/>
        <v>0</v>
      </c>
      <c r="Y936" s="263"/>
      <c r="Z936" s="263"/>
      <c r="AB936" s="265" t="str">
        <f t="shared" si="134"/>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32"/>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3"/>
        <v>0</v>
      </c>
      <c r="Y937" s="263"/>
      <c r="Z937" s="263"/>
      <c r="AB937" s="265" t="str">
        <f t="shared" si="134"/>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32"/>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3"/>
        <v>0</v>
      </c>
      <c r="Y938" s="263"/>
      <c r="Z938" s="263"/>
      <c r="AB938" s="265" t="str">
        <f t="shared" si="134"/>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32"/>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3"/>
        <v>0</v>
      </c>
      <c r="Y939" s="263"/>
      <c r="Z939" s="263"/>
      <c r="AB939" s="265" t="str">
        <f t="shared" si="134"/>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32"/>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3"/>
        <v>0</v>
      </c>
      <c r="Y940" s="263"/>
      <c r="Z940" s="263"/>
      <c r="AB940" s="265" t="str">
        <f t="shared" si="134"/>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32"/>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3"/>
        <v>0</v>
      </c>
      <c r="Y941" s="263"/>
      <c r="Z941" s="263"/>
      <c r="AB941" s="265" t="str">
        <f t="shared" si="134"/>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32"/>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3"/>
        <v>0</v>
      </c>
      <c r="Y942" s="263"/>
      <c r="Z942" s="263"/>
      <c r="AB942" s="265" t="str">
        <f t="shared" si="134"/>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32"/>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3"/>
        <v>0</v>
      </c>
      <c r="Y943" s="263"/>
      <c r="Z943" s="263"/>
      <c r="AB943" s="265" t="str">
        <f t="shared" si="134"/>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32"/>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3"/>
        <v>0</v>
      </c>
      <c r="Y944" s="263"/>
      <c r="Z944" s="263"/>
      <c r="AB944" s="265" t="str">
        <f t="shared" si="134"/>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32"/>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3"/>
        <v>0</v>
      </c>
      <c r="Y945" s="263"/>
      <c r="Z945" s="263"/>
      <c r="AB945" s="265" t="str">
        <f t="shared" si="134"/>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ca="1" si="132"/>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ca="1" si="133"/>
        <v>0</v>
      </c>
      <c r="Y946" s="263"/>
      <c r="Z946" s="263"/>
      <c r="AB946" s="265" t="str">
        <f t="shared" si="134"/>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ca="1" si="132"/>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ca="1" si="133"/>
        <v>0</v>
      </c>
      <c r="Y947" s="263"/>
      <c r="Z947" s="263"/>
      <c r="AB947" s="265" t="str">
        <f t="shared" si="134"/>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2"/>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3"/>
        <v>0</v>
      </c>
      <c r="Y948" s="263"/>
      <c r="Z948" s="263"/>
      <c r="AB948" s="265" t="str">
        <f t="shared" si="134"/>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2"/>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3"/>
        <v>0</v>
      </c>
      <c r="Y949" s="263"/>
      <c r="Z949" s="263"/>
      <c r="AB949" s="265" t="str">
        <f t="shared" si="134"/>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2"/>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3"/>
        <v>0</v>
      </c>
      <c r="Y950" s="263"/>
      <c r="Z950" s="263"/>
      <c r="AB950" s="265" t="str">
        <f t="shared" si="134"/>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2"/>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3"/>
        <v>0</v>
      </c>
      <c r="Y951" s="263"/>
      <c r="Z951" s="263"/>
      <c r="AB951" s="265" t="str">
        <f t="shared" si="134"/>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ref="S952" ca="1" si="135">IF(B952="","",IF(ISERROR(MATCH($E952,CL,0)),"Unknown",INDIRECT("'C'!$A$"&amp;MATCH($E952,CL,0)+1)))</f>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ref="X952" ca="1" si="136">IF(AND(C952="Smelter not listed",OR(LEN(D952)=0,LEN(E952)=0)),1,0)</f>
        <v>0</v>
      </c>
      <c r="Y952" s="263"/>
      <c r="Z952" s="263"/>
      <c r="AB952" s="265" t="str">
        <f t="shared" ref="AB952" si="137">B952&amp;C952</f>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ref="S953:S984" ca="1" si="138">IF(B953="","",IF(ISERROR(MATCH($E953,CL,0)),"Unknown",INDIRECT("'C'!$A$"&amp;MATCH($E953,CL,0)+1)))</f>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ref="X953:X984" ca="1" si="139">IF(AND(C953="Smelter not listed",OR(LEN(D953)=0,LEN(E953)=0)),1,0)</f>
        <v>0</v>
      </c>
      <c r="Y953" s="263"/>
      <c r="Z953" s="263"/>
      <c r="AB953" s="265" t="str">
        <f t="shared" ref="AB953:AB984" si="140">B953&amp;C953</f>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8"/>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9"/>
        <v>0</v>
      </c>
      <c r="Y954" s="263"/>
      <c r="Z954" s="263"/>
      <c r="AB954" s="265" t="str">
        <f t="shared" si="140"/>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8"/>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9"/>
        <v>0</v>
      </c>
      <c r="Y955" s="263"/>
      <c r="Z955" s="263"/>
      <c r="AB955" s="265" t="str">
        <f t="shared" si="140"/>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8"/>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9"/>
        <v>0</v>
      </c>
      <c r="Y956" s="263"/>
      <c r="Z956" s="263"/>
      <c r="AB956" s="265" t="str">
        <f t="shared" si="140"/>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8"/>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9"/>
        <v>0</v>
      </c>
      <c r="Y957" s="263"/>
      <c r="Z957" s="263"/>
      <c r="AB957" s="265" t="str">
        <f t="shared" si="140"/>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8"/>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9"/>
        <v>0</v>
      </c>
      <c r="Y958" s="263"/>
      <c r="Z958" s="263"/>
      <c r="AB958" s="265" t="str">
        <f t="shared" si="140"/>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8"/>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9"/>
        <v>0</v>
      </c>
      <c r="Y959" s="263"/>
      <c r="Z959" s="263"/>
      <c r="AB959" s="265" t="str">
        <f t="shared" si="140"/>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8"/>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9"/>
        <v>0</v>
      </c>
      <c r="Y960" s="263"/>
      <c r="Z960" s="263"/>
      <c r="AB960" s="265" t="str">
        <f t="shared" si="140"/>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8"/>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9"/>
        <v>0</v>
      </c>
      <c r="Y961" s="263"/>
      <c r="Z961" s="263"/>
      <c r="AB961" s="265" t="str">
        <f t="shared" si="140"/>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8"/>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9"/>
        <v>0</v>
      </c>
      <c r="Y962" s="263"/>
      <c r="Z962" s="263"/>
      <c r="AB962" s="265" t="str">
        <f t="shared" si="140"/>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8"/>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9"/>
        <v>0</v>
      </c>
      <c r="Y963" s="263"/>
      <c r="Z963" s="263"/>
      <c r="AB963" s="265" t="str">
        <f t="shared" si="140"/>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8"/>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9"/>
        <v>0</v>
      </c>
      <c r="Y964" s="263"/>
      <c r="Z964" s="263"/>
      <c r="AB964" s="265" t="str">
        <f t="shared" si="140"/>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8"/>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9"/>
        <v>0</v>
      </c>
      <c r="Y965" s="263"/>
      <c r="Z965" s="263"/>
      <c r="AB965" s="265" t="str">
        <f t="shared" si="140"/>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8"/>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9"/>
        <v>0</v>
      </c>
      <c r="Y966" s="263"/>
      <c r="Z966" s="263"/>
      <c r="AB966" s="265" t="str">
        <f t="shared" si="140"/>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8"/>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9"/>
        <v>0</v>
      </c>
      <c r="Y967" s="263"/>
      <c r="Z967" s="263"/>
      <c r="AB967" s="265" t="str">
        <f t="shared" si="140"/>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8"/>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9"/>
        <v>0</v>
      </c>
      <c r="Y968" s="263"/>
      <c r="Z968" s="263"/>
      <c r="AB968" s="265" t="str">
        <f t="shared" si="140"/>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8"/>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9"/>
        <v>0</v>
      </c>
      <c r="Y969" s="263"/>
      <c r="Z969" s="263"/>
      <c r="AB969" s="265" t="str">
        <f t="shared" si="140"/>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8"/>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9"/>
        <v>0</v>
      </c>
      <c r="Y970" s="263"/>
      <c r="Z970" s="263"/>
      <c r="AB970" s="265" t="str">
        <f t="shared" si="140"/>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8"/>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9"/>
        <v>0</v>
      </c>
      <c r="Y971" s="263"/>
      <c r="Z971" s="263"/>
      <c r="AB971" s="265" t="str">
        <f t="shared" si="140"/>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8"/>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9"/>
        <v>0</v>
      </c>
      <c r="Y972" s="263"/>
      <c r="Z972" s="263"/>
      <c r="AB972" s="265" t="str">
        <f t="shared" si="140"/>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8"/>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9"/>
        <v>0</v>
      </c>
      <c r="Y973" s="263"/>
      <c r="Z973" s="263"/>
      <c r="AB973" s="265" t="str">
        <f t="shared" si="140"/>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8"/>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9"/>
        <v>0</v>
      </c>
      <c r="Y974" s="263"/>
      <c r="Z974" s="263"/>
      <c r="AB974" s="265" t="str">
        <f t="shared" si="140"/>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8"/>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9"/>
        <v>0</v>
      </c>
      <c r="Y975" s="263"/>
      <c r="Z975" s="263"/>
      <c r="AB975" s="265" t="str">
        <f t="shared" si="140"/>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8"/>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9"/>
        <v>0</v>
      </c>
      <c r="Y976" s="263"/>
      <c r="Z976" s="263"/>
      <c r="AB976" s="265" t="str">
        <f t="shared" si="140"/>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8"/>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9"/>
        <v>0</v>
      </c>
      <c r="Y977" s="263"/>
      <c r="Z977" s="263"/>
      <c r="AB977" s="265" t="str">
        <f t="shared" si="140"/>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8"/>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9"/>
        <v>0</v>
      </c>
      <c r="Y978" s="263"/>
      <c r="Z978" s="263"/>
      <c r="AB978" s="265" t="str">
        <f t="shared" si="140"/>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ca="1" si="138"/>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ca="1" si="139"/>
        <v>0</v>
      </c>
      <c r="Y979" s="263"/>
      <c r="Z979" s="263"/>
      <c r="AB979" s="265" t="str">
        <f t="shared" si="140"/>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ref="S985:S1015" ca="1" si="141">IF(B985="","",IF(ISERROR(MATCH($E985,CL,0)),"Unknown",INDIRECT("'C'!$A$"&amp;MATCH($E985,CL,0)+1)))</f>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ref="X985:X1015" ca="1" si="142">IF(AND(C985="Smelter not listed",OR(LEN(D985)=0,LEN(E985)=0)),1,0)</f>
        <v>0</v>
      </c>
      <c r="Y985" s="263"/>
      <c r="Z985" s="263"/>
      <c r="AB985" s="265" t="str">
        <f t="shared" ref="AB985:AB1015" si="143">B985&amp;C985</f>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41"/>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42"/>
        <v>0</v>
      </c>
      <c r="Y986" s="263"/>
      <c r="Z986" s="263"/>
      <c r="AB986" s="265" t="str">
        <f t="shared" si="143"/>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41"/>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42"/>
        <v>0</v>
      </c>
      <c r="Y987" s="263"/>
      <c r="Z987" s="263"/>
      <c r="AB987" s="265" t="str">
        <f t="shared" si="143"/>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41"/>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42"/>
        <v>0</v>
      </c>
      <c r="Y988" s="263"/>
      <c r="Z988" s="263"/>
      <c r="AB988" s="265" t="str">
        <f t="shared" si="143"/>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41"/>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42"/>
        <v>0</v>
      </c>
      <c r="Y989" s="263"/>
      <c r="Z989" s="263"/>
      <c r="AB989" s="265" t="str">
        <f t="shared" si="143"/>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41"/>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42"/>
        <v>0</v>
      </c>
      <c r="Y990" s="263"/>
      <c r="Z990" s="263"/>
      <c r="AB990" s="265" t="str">
        <f t="shared" si="143"/>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41"/>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42"/>
        <v>0</v>
      </c>
      <c r="Y991" s="263"/>
      <c r="Z991" s="263"/>
      <c r="AB991" s="265" t="str">
        <f t="shared" si="143"/>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41"/>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42"/>
        <v>0</v>
      </c>
      <c r="Y992" s="263"/>
      <c r="Z992" s="263"/>
      <c r="AB992" s="265" t="str">
        <f t="shared" si="143"/>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41"/>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42"/>
        <v>0</v>
      </c>
      <c r="Y993" s="263"/>
      <c r="Z993" s="263"/>
      <c r="AB993" s="265" t="str">
        <f t="shared" si="143"/>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41"/>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42"/>
        <v>0</v>
      </c>
      <c r="Y994" s="263"/>
      <c r="Z994" s="263"/>
      <c r="AB994" s="265" t="str">
        <f t="shared" si="143"/>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41"/>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42"/>
        <v>0</v>
      </c>
      <c r="Y995" s="263"/>
      <c r="Z995" s="263"/>
      <c r="AB995" s="265" t="str">
        <f t="shared" si="143"/>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41"/>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42"/>
        <v>0</v>
      </c>
      <c r="Y996" s="263"/>
      <c r="Z996" s="263"/>
      <c r="AB996" s="265" t="str">
        <f t="shared" si="143"/>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41"/>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42"/>
        <v>0</v>
      </c>
      <c r="Y997" s="263"/>
      <c r="Z997" s="263"/>
      <c r="AB997" s="265" t="str">
        <f t="shared" si="143"/>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41"/>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42"/>
        <v>0</v>
      </c>
      <c r="Y998" s="263"/>
      <c r="Z998" s="263"/>
      <c r="AB998" s="265" t="str">
        <f t="shared" si="143"/>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41"/>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42"/>
        <v>0</v>
      </c>
      <c r="Y999" s="263"/>
      <c r="Z999" s="263"/>
      <c r="AB999" s="265" t="str">
        <f t="shared" si="143"/>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41"/>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42"/>
        <v>0</v>
      </c>
      <c r="Y1000" s="263"/>
      <c r="Z1000" s="263"/>
      <c r="AB1000" s="265" t="str">
        <f t="shared" si="143"/>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41"/>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42"/>
        <v>0</v>
      </c>
      <c r="Y1001" s="263"/>
      <c r="Z1001" s="263"/>
      <c r="AB1001" s="265" t="str">
        <f t="shared" si="143"/>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41"/>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42"/>
        <v>0</v>
      </c>
      <c r="Y1002" s="263"/>
      <c r="Z1002" s="263"/>
      <c r="AB1002" s="265" t="str">
        <f t="shared" si="143"/>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41"/>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42"/>
        <v>0</v>
      </c>
      <c r="Y1003" s="263"/>
      <c r="Z1003" s="263"/>
      <c r="AB1003" s="265" t="str">
        <f t="shared" si="143"/>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41"/>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42"/>
        <v>0</v>
      </c>
      <c r="Y1004" s="263"/>
      <c r="Z1004" s="263"/>
      <c r="AB1004" s="265" t="str">
        <f t="shared" si="143"/>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41"/>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42"/>
        <v>0</v>
      </c>
      <c r="Y1005" s="263"/>
      <c r="Z1005" s="263"/>
      <c r="AB1005" s="265" t="str">
        <f t="shared" si="143"/>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41"/>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42"/>
        <v>0</v>
      </c>
      <c r="Y1006" s="263"/>
      <c r="Z1006" s="263"/>
      <c r="AB1006" s="265" t="str">
        <f t="shared" si="143"/>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41"/>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42"/>
        <v>0</v>
      </c>
      <c r="Y1007" s="263"/>
      <c r="Z1007" s="263"/>
      <c r="AB1007" s="265" t="str">
        <f t="shared" si="143"/>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41"/>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42"/>
        <v>0</v>
      </c>
      <c r="Y1008" s="263"/>
      <c r="Z1008" s="263"/>
      <c r="AB1008" s="265" t="str">
        <f t="shared" si="143"/>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41"/>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42"/>
        <v>0</v>
      </c>
      <c r="Y1009" s="263"/>
      <c r="Z1009" s="263"/>
      <c r="AB1009" s="265" t="str">
        <f t="shared" si="143"/>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ca="1" si="141"/>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ca="1" si="142"/>
        <v>0</v>
      </c>
      <c r="Y1010" s="263"/>
      <c r="Z1010" s="263"/>
      <c r="AB1010" s="265" t="str">
        <f t="shared" si="143"/>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ca="1" si="141"/>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ca="1" si="142"/>
        <v>0</v>
      </c>
      <c r="Y1011" s="263"/>
      <c r="Z1011" s="263"/>
      <c r="AB1011" s="265" t="str">
        <f t="shared" si="143"/>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1"/>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2"/>
        <v>0</v>
      </c>
      <c r="Y1012" s="263"/>
      <c r="Z1012" s="263"/>
      <c r="AB1012" s="265" t="str">
        <f t="shared" si="143"/>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1"/>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2"/>
        <v>0</v>
      </c>
      <c r="Y1013" s="263"/>
      <c r="Z1013" s="263"/>
      <c r="AB1013" s="265" t="str">
        <f t="shared" si="143"/>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1"/>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2"/>
        <v>0</v>
      </c>
      <c r="Y1014" s="263"/>
      <c r="Z1014" s="263"/>
      <c r="AB1014" s="265" t="str">
        <f t="shared" si="143"/>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1"/>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2"/>
        <v>0</v>
      </c>
      <c r="Y1015" s="263"/>
      <c r="Z1015" s="263"/>
      <c r="AB1015" s="265" t="str">
        <f t="shared" si="143"/>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ref="S1016" ca="1" si="144">IF(B1016="","",IF(ISERROR(MATCH($E1016,CL,0)),"Unknown",INDIRECT("'C'!$A$"&amp;MATCH($E1016,CL,0)+1)))</f>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ref="X1016" ca="1" si="145">IF(AND(C1016="Smelter not listed",OR(LEN(D1016)=0,LEN(E1016)=0)),1,0)</f>
        <v>0</v>
      </c>
      <c r="Y1016" s="263"/>
      <c r="Z1016" s="263"/>
      <c r="AB1016" s="265" t="str">
        <f t="shared" ref="AB1016" si="146">B1016&amp;C1016</f>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ref="S1017:S1048" ca="1" si="147">IF(B1017="","",IF(ISERROR(MATCH($E1017,CL,0)),"Unknown",INDIRECT("'C'!$A$"&amp;MATCH($E1017,CL,0)+1)))</f>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ref="X1017:X1048" ca="1" si="148">IF(AND(C1017="Smelter not listed",OR(LEN(D1017)=0,LEN(E1017)=0)),1,0)</f>
        <v>0</v>
      </c>
      <c r="Y1017" s="263"/>
      <c r="Z1017" s="263"/>
      <c r="AB1017" s="265" t="str">
        <f t="shared" ref="AB1017:AB1048" si="149">B1017&amp;C1017</f>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7"/>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8"/>
        <v>0</v>
      </c>
      <c r="Y1018" s="263"/>
      <c r="Z1018" s="263"/>
      <c r="AB1018" s="265" t="str">
        <f t="shared" si="149"/>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7"/>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8"/>
        <v>0</v>
      </c>
      <c r="Y1019" s="263"/>
      <c r="Z1019" s="263"/>
      <c r="AB1019" s="265" t="str">
        <f t="shared" si="149"/>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7"/>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8"/>
        <v>0</v>
      </c>
      <c r="Y1020" s="263"/>
      <c r="Z1020" s="263"/>
      <c r="AB1020" s="265" t="str">
        <f t="shared" si="149"/>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7"/>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8"/>
        <v>0</v>
      </c>
      <c r="Y1021" s="263"/>
      <c r="Z1021" s="263"/>
      <c r="AB1021" s="265" t="str">
        <f t="shared" si="149"/>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7"/>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8"/>
        <v>0</v>
      </c>
      <c r="Y1022" s="263"/>
      <c r="Z1022" s="263"/>
      <c r="AB1022" s="265" t="str">
        <f t="shared" si="149"/>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7"/>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8"/>
        <v>0</v>
      </c>
      <c r="Y1023" s="263"/>
      <c r="Z1023" s="263"/>
      <c r="AB1023" s="265" t="str">
        <f t="shared" si="149"/>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7"/>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8"/>
        <v>0</v>
      </c>
      <c r="Y1024" s="263"/>
      <c r="Z1024" s="263"/>
      <c r="AB1024" s="265" t="str">
        <f t="shared" si="149"/>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7"/>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8"/>
        <v>0</v>
      </c>
      <c r="Y1025" s="263"/>
      <c r="Z1025" s="263"/>
      <c r="AB1025" s="265" t="str">
        <f t="shared" si="149"/>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7"/>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8"/>
        <v>0</v>
      </c>
      <c r="Y1026" s="263"/>
      <c r="Z1026" s="263"/>
      <c r="AB1026" s="265" t="str">
        <f t="shared" si="149"/>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7"/>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8"/>
        <v>0</v>
      </c>
      <c r="Y1027" s="263"/>
      <c r="Z1027" s="263"/>
      <c r="AB1027" s="265" t="str">
        <f t="shared" si="149"/>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7"/>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8"/>
        <v>0</v>
      </c>
      <c r="Y1028" s="263"/>
      <c r="Z1028" s="263"/>
      <c r="AB1028" s="265" t="str">
        <f t="shared" si="149"/>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7"/>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8"/>
        <v>0</v>
      </c>
      <c r="Y1029" s="263"/>
      <c r="Z1029" s="263"/>
      <c r="AB1029" s="265" t="str">
        <f t="shared" si="149"/>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7"/>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8"/>
        <v>0</v>
      </c>
      <c r="Y1030" s="263"/>
      <c r="Z1030" s="263"/>
      <c r="AB1030" s="265" t="str">
        <f t="shared" si="149"/>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7"/>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8"/>
        <v>0</v>
      </c>
      <c r="Y1031" s="263"/>
      <c r="Z1031" s="263"/>
      <c r="AB1031" s="265" t="str">
        <f t="shared" si="149"/>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7"/>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8"/>
        <v>0</v>
      </c>
      <c r="Y1032" s="263"/>
      <c r="Z1032" s="263"/>
      <c r="AB1032" s="265" t="str">
        <f t="shared" si="149"/>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7"/>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8"/>
        <v>0</v>
      </c>
      <c r="Y1033" s="263"/>
      <c r="Z1033" s="263"/>
      <c r="AB1033" s="265" t="str">
        <f t="shared" si="149"/>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7"/>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8"/>
        <v>0</v>
      </c>
      <c r="Y1034" s="263"/>
      <c r="Z1034" s="263"/>
      <c r="AB1034" s="265" t="str">
        <f t="shared" si="149"/>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7"/>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8"/>
        <v>0</v>
      </c>
      <c r="Y1035" s="263"/>
      <c r="Z1035" s="263"/>
      <c r="AB1035" s="265" t="str">
        <f t="shared" si="149"/>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7"/>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8"/>
        <v>0</v>
      </c>
      <c r="Y1036" s="263"/>
      <c r="Z1036" s="263"/>
      <c r="AB1036" s="265" t="str">
        <f t="shared" si="149"/>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7"/>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8"/>
        <v>0</v>
      </c>
      <c r="Y1037" s="263"/>
      <c r="Z1037" s="263"/>
      <c r="AB1037" s="265" t="str">
        <f t="shared" si="149"/>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7"/>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8"/>
        <v>0</v>
      </c>
      <c r="Y1038" s="263"/>
      <c r="Z1038" s="263"/>
      <c r="AB1038" s="265" t="str">
        <f t="shared" si="149"/>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7"/>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8"/>
        <v>0</v>
      </c>
      <c r="Y1039" s="263"/>
      <c r="Z1039" s="263"/>
      <c r="AB1039" s="265" t="str">
        <f t="shared" si="149"/>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7"/>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8"/>
        <v>0</v>
      </c>
      <c r="Y1040" s="263"/>
      <c r="Z1040" s="263"/>
      <c r="AB1040" s="265" t="str">
        <f t="shared" si="149"/>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7"/>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8"/>
        <v>0</v>
      </c>
      <c r="Y1041" s="263"/>
      <c r="Z1041" s="263"/>
      <c r="AB1041" s="265" t="str">
        <f t="shared" si="149"/>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7"/>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8"/>
        <v>0</v>
      </c>
      <c r="Y1042" s="263"/>
      <c r="Z1042" s="263"/>
      <c r="AB1042" s="265" t="str">
        <f t="shared" si="149"/>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ca="1" si="147"/>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ca="1" si="148"/>
        <v>0</v>
      </c>
      <c r="Y1043" s="263"/>
      <c r="Z1043" s="263"/>
      <c r="AB1043" s="265" t="str">
        <f t="shared" si="149"/>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ref="S1049:S1079" ca="1" si="150">IF(B1049="","",IF(ISERROR(MATCH($E1049,CL,0)),"Unknown",INDIRECT("'C'!$A$"&amp;MATCH($E1049,CL,0)+1)))</f>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ref="X1049:X1079" ca="1" si="151">IF(AND(C1049="Smelter not listed",OR(LEN(D1049)=0,LEN(E1049)=0)),1,0)</f>
        <v>0</v>
      </c>
      <c r="Y1049" s="263"/>
      <c r="Z1049" s="263"/>
      <c r="AB1049" s="265" t="str">
        <f t="shared" ref="AB1049:AB1079" si="152">B1049&amp;C1049</f>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50"/>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51"/>
        <v>0</v>
      </c>
      <c r="Y1050" s="263"/>
      <c r="Z1050" s="263"/>
      <c r="AB1050" s="265" t="str">
        <f t="shared" si="152"/>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50"/>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51"/>
        <v>0</v>
      </c>
      <c r="Y1051" s="263"/>
      <c r="Z1051" s="263"/>
      <c r="AB1051" s="265" t="str">
        <f t="shared" si="152"/>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50"/>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51"/>
        <v>0</v>
      </c>
      <c r="Y1052" s="263"/>
      <c r="Z1052" s="263"/>
      <c r="AB1052" s="265" t="str">
        <f t="shared" si="152"/>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50"/>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51"/>
        <v>0</v>
      </c>
      <c r="Y1053" s="263"/>
      <c r="Z1053" s="263"/>
      <c r="AB1053" s="265" t="str">
        <f t="shared" si="152"/>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50"/>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51"/>
        <v>0</v>
      </c>
      <c r="Y1054" s="263"/>
      <c r="Z1054" s="263"/>
      <c r="AB1054" s="265" t="str">
        <f t="shared" si="152"/>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50"/>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51"/>
        <v>0</v>
      </c>
      <c r="Y1055" s="263"/>
      <c r="Z1055" s="263"/>
      <c r="AB1055" s="265" t="str">
        <f t="shared" si="152"/>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50"/>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51"/>
        <v>0</v>
      </c>
      <c r="Y1056" s="263"/>
      <c r="Z1056" s="263"/>
      <c r="AB1056" s="265" t="str">
        <f t="shared" si="152"/>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50"/>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51"/>
        <v>0</v>
      </c>
      <c r="Y1057" s="263"/>
      <c r="Z1057" s="263"/>
      <c r="AB1057" s="265" t="str">
        <f t="shared" si="152"/>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50"/>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51"/>
        <v>0</v>
      </c>
      <c r="Y1058" s="263"/>
      <c r="Z1058" s="263"/>
      <c r="AB1058" s="265" t="str">
        <f t="shared" si="152"/>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50"/>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51"/>
        <v>0</v>
      </c>
      <c r="Y1059" s="263"/>
      <c r="Z1059" s="263"/>
      <c r="AB1059" s="265" t="str">
        <f t="shared" si="152"/>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50"/>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51"/>
        <v>0</v>
      </c>
      <c r="Y1060" s="263"/>
      <c r="Z1060" s="263"/>
      <c r="AB1060" s="265" t="str">
        <f t="shared" si="152"/>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50"/>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51"/>
        <v>0</v>
      </c>
      <c r="Y1061" s="263"/>
      <c r="Z1061" s="263"/>
      <c r="AB1061" s="265" t="str">
        <f t="shared" si="152"/>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50"/>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51"/>
        <v>0</v>
      </c>
      <c r="Y1062" s="263"/>
      <c r="Z1062" s="263"/>
      <c r="AB1062" s="265" t="str">
        <f t="shared" si="152"/>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50"/>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51"/>
        <v>0</v>
      </c>
      <c r="Y1063" s="263"/>
      <c r="Z1063" s="263"/>
      <c r="AB1063" s="265" t="str">
        <f t="shared" si="152"/>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50"/>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51"/>
        <v>0</v>
      </c>
      <c r="Y1064" s="263"/>
      <c r="Z1064" s="263"/>
      <c r="AB1064" s="265" t="str">
        <f t="shared" si="152"/>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50"/>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51"/>
        <v>0</v>
      </c>
      <c r="Y1065" s="263"/>
      <c r="Z1065" s="263"/>
      <c r="AB1065" s="265" t="str">
        <f t="shared" si="152"/>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50"/>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51"/>
        <v>0</v>
      </c>
      <c r="Y1066" s="263"/>
      <c r="Z1066" s="263"/>
      <c r="AB1066" s="265" t="str">
        <f t="shared" si="152"/>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50"/>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51"/>
        <v>0</v>
      </c>
      <c r="Y1067" s="263"/>
      <c r="Z1067" s="263"/>
      <c r="AB1067" s="265" t="str">
        <f t="shared" si="152"/>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50"/>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51"/>
        <v>0</v>
      </c>
      <c r="Y1068" s="263"/>
      <c r="Z1068" s="263"/>
      <c r="AB1068" s="265" t="str">
        <f t="shared" si="152"/>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50"/>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51"/>
        <v>0</v>
      </c>
      <c r="Y1069" s="263"/>
      <c r="Z1069" s="263"/>
      <c r="AB1069" s="265" t="str">
        <f t="shared" si="152"/>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50"/>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51"/>
        <v>0</v>
      </c>
      <c r="Y1070" s="263"/>
      <c r="Z1070" s="263"/>
      <c r="AB1070" s="265" t="str">
        <f t="shared" si="152"/>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50"/>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51"/>
        <v>0</v>
      </c>
      <c r="Y1071" s="263"/>
      <c r="Z1071" s="263"/>
      <c r="AB1071" s="265" t="str">
        <f t="shared" si="152"/>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50"/>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51"/>
        <v>0</v>
      </c>
      <c r="Y1072" s="263"/>
      <c r="Z1072" s="263"/>
      <c r="AB1072" s="265" t="str">
        <f t="shared" si="152"/>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50"/>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51"/>
        <v>0</v>
      </c>
      <c r="Y1073" s="263"/>
      <c r="Z1073" s="263"/>
      <c r="AB1073" s="265" t="str">
        <f t="shared" si="152"/>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ca="1" si="150"/>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ca="1" si="151"/>
        <v>0</v>
      </c>
      <c r="Y1074" s="263"/>
      <c r="Z1074" s="263"/>
      <c r="AB1074" s="265" t="str">
        <f t="shared" si="152"/>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ca="1" si="150"/>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ca="1" si="151"/>
        <v>0</v>
      </c>
      <c r="Y1075" s="263"/>
      <c r="Z1075" s="263"/>
      <c r="AB1075" s="265" t="str">
        <f t="shared" si="152"/>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0"/>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1"/>
        <v>0</v>
      </c>
      <c r="Y1076" s="263"/>
      <c r="Z1076" s="263"/>
      <c r="AB1076" s="265" t="str">
        <f t="shared" si="152"/>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0"/>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1"/>
        <v>0</v>
      </c>
      <c r="Y1077" s="263"/>
      <c r="Z1077" s="263"/>
      <c r="AB1077" s="265" t="str">
        <f t="shared" si="152"/>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0"/>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1"/>
        <v>0</v>
      </c>
      <c r="Y1078" s="263"/>
      <c r="Z1078" s="263"/>
      <c r="AB1078" s="265" t="str">
        <f t="shared" si="152"/>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0"/>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1"/>
        <v>0</v>
      </c>
      <c r="Y1079" s="263"/>
      <c r="Z1079" s="263"/>
      <c r="AB1079" s="265" t="str">
        <f t="shared" si="152"/>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ref="S1080" ca="1" si="153">IF(B1080="","",IF(ISERROR(MATCH($E1080,CL,0)),"Unknown",INDIRECT("'C'!$A$"&amp;MATCH($E1080,CL,0)+1)))</f>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ref="X1080" ca="1" si="154">IF(AND(C1080="Smelter not listed",OR(LEN(D1080)=0,LEN(E1080)=0)),1,0)</f>
        <v>0</v>
      </c>
      <c r="Y1080" s="263"/>
      <c r="Z1080" s="263"/>
      <c r="AB1080" s="265" t="str">
        <f t="shared" ref="AB1080" si="155">B1080&amp;C1080</f>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ref="S1081:S1112" ca="1" si="156">IF(B1081="","",IF(ISERROR(MATCH($E1081,CL,0)),"Unknown",INDIRECT("'C'!$A$"&amp;MATCH($E1081,CL,0)+1)))</f>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ref="X1081:X1112" ca="1" si="157">IF(AND(C1081="Smelter not listed",OR(LEN(D1081)=0,LEN(E1081)=0)),1,0)</f>
        <v>0</v>
      </c>
      <c r="Y1081" s="263"/>
      <c r="Z1081" s="263"/>
      <c r="AB1081" s="265" t="str">
        <f t="shared" ref="AB1081:AB1112" si="158">B1081&amp;C1081</f>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6"/>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7"/>
        <v>0</v>
      </c>
      <c r="Y1082" s="263"/>
      <c r="Z1082" s="263"/>
      <c r="AB1082" s="265" t="str">
        <f t="shared" si="158"/>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6"/>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7"/>
        <v>0</v>
      </c>
      <c r="Y1083" s="263"/>
      <c r="Z1083" s="263"/>
      <c r="AB1083" s="265" t="str">
        <f t="shared" si="158"/>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6"/>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7"/>
        <v>0</v>
      </c>
      <c r="Y1084" s="263"/>
      <c r="Z1084" s="263"/>
      <c r="AB1084" s="265" t="str">
        <f t="shared" si="158"/>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6"/>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7"/>
        <v>0</v>
      </c>
      <c r="Y1085" s="263"/>
      <c r="Z1085" s="263"/>
      <c r="AB1085" s="265" t="str">
        <f t="shared" si="158"/>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6"/>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7"/>
        <v>0</v>
      </c>
      <c r="Y1086" s="263"/>
      <c r="Z1086" s="263"/>
      <c r="AB1086" s="265" t="str">
        <f t="shared" si="158"/>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6"/>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7"/>
        <v>0</v>
      </c>
      <c r="Y1087" s="263"/>
      <c r="Z1087" s="263"/>
      <c r="AB1087" s="265" t="str">
        <f t="shared" si="158"/>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6"/>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7"/>
        <v>0</v>
      </c>
      <c r="Y1088" s="263"/>
      <c r="Z1088" s="263"/>
      <c r="AB1088" s="265" t="str">
        <f t="shared" si="158"/>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6"/>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7"/>
        <v>0</v>
      </c>
      <c r="Y1089" s="263"/>
      <c r="Z1089" s="263"/>
      <c r="AB1089" s="265" t="str">
        <f t="shared" si="158"/>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6"/>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7"/>
        <v>0</v>
      </c>
      <c r="Y1090" s="263"/>
      <c r="Z1090" s="263"/>
      <c r="AB1090" s="265" t="str">
        <f t="shared" si="158"/>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6"/>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7"/>
        <v>0</v>
      </c>
      <c r="Y1091" s="263"/>
      <c r="Z1091" s="263"/>
      <c r="AB1091" s="265" t="str">
        <f t="shared" si="158"/>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6"/>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7"/>
        <v>0</v>
      </c>
      <c r="Y1092" s="263"/>
      <c r="Z1092" s="263"/>
      <c r="AB1092" s="265" t="str">
        <f t="shared" si="158"/>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6"/>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7"/>
        <v>0</v>
      </c>
      <c r="Y1093" s="263"/>
      <c r="Z1093" s="263"/>
      <c r="AB1093" s="265" t="str">
        <f t="shared" si="158"/>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6"/>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7"/>
        <v>0</v>
      </c>
      <c r="Y1094" s="263"/>
      <c r="Z1094" s="263"/>
      <c r="AB1094" s="265" t="str">
        <f t="shared" si="158"/>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6"/>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7"/>
        <v>0</v>
      </c>
      <c r="Y1095" s="263"/>
      <c r="Z1095" s="263"/>
      <c r="AB1095" s="265" t="str">
        <f t="shared" si="158"/>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6"/>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7"/>
        <v>0</v>
      </c>
      <c r="Y1096" s="263"/>
      <c r="Z1096" s="263"/>
      <c r="AB1096" s="265" t="str">
        <f t="shared" si="158"/>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6"/>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7"/>
        <v>0</v>
      </c>
      <c r="Y1097" s="263"/>
      <c r="Z1097" s="263"/>
      <c r="AB1097" s="265" t="str">
        <f t="shared" si="158"/>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6"/>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7"/>
        <v>0</v>
      </c>
      <c r="Y1098" s="263"/>
      <c r="Z1098" s="263"/>
      <c r="AB1098" s="265" t="str">
        <f t="shared" si="158"/>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6"/>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7"/>
        <v>0</v>
      </c>
      <c r="Y1099" s="263"/>
      <c r="Z1099" s="263"/>
      <c r="AB1099" s="265" t="str">
        <f t="shared" si="158"/>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6"/>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7"/>
        <v>0</v>
      </c>
      <c r="Y1100" s="263"/>
      <c r="Z1100" s="263"/>
      <c r="AB1100" s="265" t="str">
        <f t="shared" si="158"/>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6"/>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7"/>
        <v>0</v>
      </c>
      <c r="Y1101" s="263"/>
      <c r="Z1101" s="263"/>
      <c r="AB1101" s="265" t="str">
        <f t="shared" si="158"/>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6"/>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7"/>
        <v>0</v>
      </c>
      <c r="Y1102" s="263"/>
      <c r="Z1102" s="263"/>
      <c r="AB1102" s="265" t="str">
        <f t="shared" si="158"/>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6"/>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7"/>
        <v>0</v>
      </c>
      <c r="Y1103" s="263"/>
      <c r="Z1103" s="263"/>
      <c r="AB1103" s="265" t="str">
        <f t="shared" si="158"/>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6"/>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7"/>
        <v>0</v>
      </c>
      <c r="Y1104" s="263"/>
      <c r="Z1104" s="263"/>
      <c r="AB1104" s="265" t="str">
        <f t="shared" si="158"/>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6"/>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7"/>
        <v>0</v>
      </c>
      <c r="Y1105" s="263"/>
      <c r="Z1105" s="263"/>
      <c r="AB1105" s="265" t="str">
        <f t="shared" si="158"/>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6"/>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7"/>
        <v>0</v>
      </c>
      <c r="Y1106" s="263"/>
      <c r="Z1106" s="263"/>
      <c r="AB1106" s="265" t="str">
        <f t="shared" si="158"/>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ca="1" si="156"/>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ca="1" si="157"/>
        <v>0</v>
      </c>
      <c r="Y1107" s="263"/>
      <c r="Z1107" s="263"/>
      <c r="AB1107" s="265" t="str">
        <f t="shared" si="158"/>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ref="S1113:S1143" ca="1" si="159">IF(B1113="","",IF(ISERROR(MATCH($E1113,CL,0)),"Unknown",INDIRECT("'C'!$A$"&amp;MATCH($E1113,CL,0)+1)))</f>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ref="X1113:X1143" ca="1" si="160">IF(AND(C1113="Smelter not listed",OR(LEN(D1113)=0,LEN(E1113)=0)),1,0)</f>
        <v>0</v>
      </c>
      <c r="Y1113" s="263"/>
      <c r="Z1113" s="263"/>
      <c r="AB1113" s="265" t="str">
        <f t="shared" ref="AB1113:AB1143" si="161">B1113&amp;C1113</f>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9"/>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60"/>
        <v>0</v>
      </c>
      <c r="Y1114" s="263"/>
      <c r="Z1114" s="263"/>
      <c r="AB1114" s="265" t="str">
        <f t="shared" si="161"/>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9"/>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60"/>
        <v>0</v>
      </c>
      <c r="Y1115" s="263"/>
      <c r="Z1115" s="263"/>
      <c r="AB1115" s="265" t="str">
        <f t="shared" si="161"/>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9"/>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60"/>
        <v>0</v>
      </c>
      <c r="Y1116" s="263"/>
      <c r="Z1116" s="263"/>
      <c r="AB1116" s="265" t="str">
        <f t="shared" si="161"/>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9"/>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60"/>
        <v>0</v>
      </c>
      <c r="Y1117" s="263"/>
      <c r="Z1117" s="263"/>
      <c r="AB1117" s="265" t="str">
        <f t="shared" si="161"/>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9"/>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60"/>
        <v>0</v>
      </c>
      <c r="Y1118" s="263"/>
      <c r="Z1118" s="263"/>
      <c r="AB1118" s="265" t="str">
        <f t="shared" si="161"/>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9"/>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60"/>
        <v>0</v>
      </c>
      <c r="Y1119" s="263"/>
      <c r="Z1119" s="263"/>
      <c r="AB1119" s="265" t="str">
        <f t="shared" si="161"/>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9"/>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60"/>
        <v>0</v>
      </c>
      <c r="Y1120" s="263"/>
      <c r="Z1120" s="263"/>
      <c r="AB1120" s="265" t="str">
        <f t="shared" si="161"/>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9"/>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60"/>
        <v>0</v>
      </c>
      <c r="Y1121" s="263"/>
      <c r="Z1121" s="263"/>
      <c r="AB1121" s="265" t="str">
        <f t="shared" si="161"/>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9"/>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60"/>
        <v>0</v>
      </c>
      <c r="Y1122" s="263"/>
      <c r="Z1122" s="263"/>
      <c r="AB1122" s="265" t="str">
        <f t="shared" si="161"/>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9"/>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60"/>
        <v>0</v>
      </c>
      <c r="Y1123" s="263"/>
      <c r="Z1123" s="263"/>
      <c r="AB1123" s="265" t="str">
        <f t="shared" si="161"/>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9"/>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60"/>
        <v>0</v>
      </c>
      <c r="Y1124" s="263"/>
      <c r="Z1124" s="263"/>
      <c r="AB1124" s="265" t="str">
        <f t="shared" si="161"/>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9"/>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60"/>
        <v>0</v>
      </c>
      <c r="Y1125" s="263"/>
      <c r="Z1125" s="263"/>
      <c r="AB1125" s="265" t="str">
        <f t="shared" si="161"/>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9"/>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60"/>
        <v>0</v>
      </c>
      <c r="Y1126" s="263"/>
      <c r="Z1126" s="263"/>
      <c r="AB1126" s="265" t="str">
        <f t="shared" si="161"/>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9"/>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60"/>
        <v>0</v>
      </c>
      <c r="Y1127" s="263"/>
      <c r="Z1127" s="263"/>
      <c r="AB1127" s="265" t="str">
        <f t="shared" si="161"/>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9"/>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60"/>
        <v>0</v>
      </c>
      <c r="Y1128" s="263"/>
      <c r="Z1128" s="263"/>
      <c r="AB1128" s="265" t="str">
        <f t="shared" si="161"/>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9"/>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60"/>
        <v>0</v>
      </c>
      <c r="Y1129" s="263"/>
      <c r="Z1129" s="263"/>
      <c r="AB1129" s="265" t="str">
        <f t="shared" si="161"/>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9"/>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60"/>
        <v>0</v>
      </c>
      <c r="Y1130" s="263"/>
      <c r="Z1130" s="263"/>
      <c r="AB1130" s="265" t="str">
        <f t="shared" si="161"/>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9"/>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60"/>
        <v>0</v>
      </c>
      <c r="Y1131" s="263"/>
      <c r="Z1131" s="263"/>
      <c r="AB1131" s="265" t="str">
        <f t="shared" si="161"/>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9"/>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60"/>
        <v>0</v>
      </c>
      <c r="Y1132" s="263"/>
      <c r="Z1132" s="263"/>
      <c r="AB1132" s="265" t="str">
        <f t="shared" si="161"/>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9"/>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60"/>
        <v>0</v>
      </c>
      <c r="Y1133" s="263"/>
      <c r="Z1133" s="263"/>
      <c r="AB1133" s="265" t="str">
        <f t="shared" si="161"/>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9"/>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60"/>
        <v>0</v>
      </c>
      <c r="Y1134" s="263"/>
      <c r="Z1134" s="263"/>
      <c r="AB1134" s="265" t="str">
        <f t="shared" si="161"/>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9"/>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60"/>
        <v>0</v>
      </c>
      <c r="Y1135" s="263"/>
      <c r="Z1135" s="263"/>
      <c r="AB1135" s="265" t="str">
        <f t="shared" si="161"/>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9"/>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60"/>
        <v>0</v>
      </c>
      <c r="Y1136" s="263"/>
      <c r="Z1136" s="263"/>
      <c r="AB1136" s="265" t="str">
        <f t="shared" si="161"/>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9"/>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60"/>
        <v>0</v>
      </c>
      <c r="Y1137" s="263"/>
      <c r="Z1137" s="263"/>
      <c r="AB1137" s="265" t="str">
        <f t="shared" si="161"/>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ca="1" si="159"/>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ca="1" si="160"/>
        <v>0</v>
      </c>
      <c r="Y1138" s="263"/>
      <c r="Z1138" s="263"/>
      <c r="AB1138" s="265" t="str">
        <f t="shared" si="161"/>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ca="1" si="159"/>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ca="1" si="160"/>
        <v>0</v>
      </c>
      <c r="Y1139" s="263"/>
      <c r="Z1139" s="263"/>
      <c r="AB1139" s="265" t="str">
        <f t="shared" si="161"/>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59"/>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0"/>
        <v>0</v>
      </c>
      <c r="Y1140" s="263"/>
      <c r="Z1140" s="263"/>
      <c r="AB1140" s="265" t="str">
        <f t="shared" si="161"/>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59"/>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0"/>
        <v>0</v>
      </c>
      <c r="Y1141" s="263"/>
      <c r="Z1141" s="263"/>
      <c r="AB1141" s="265" t="str">
        <f t="shared" si="161"/>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59"/>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0"/>
        <v>0</v>
      </c>
      <c r="Y1142" s="263"/>
      <c r="Z1142" s="263"/>
      <c r="AB1142" s="265" t="str">
        <f t="shared" si="161"/>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59"/>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0"/>
        <v>0</v>
      </c>
      <c r="Y1143" s="263"/>
      <c r="Z1143" s="263"/>
      <c r="AB1143" s="265" t="str">
        <f t="shared" si="161"/>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ref="S1144" ca="1" si="162">IF(B1144="","",IF(ISERROR(MATCH($E1144,CL,0)),"Unknown",INDIRECT("'C'!$A$"&amp;MATCH($E1144,CL,0)+1)))</f>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ref="X1144" ca="1" si="163">IF(AND(C1144="Smelter not listed",OR(LEN(D1144)=0,LEN(E1144)=0)),1,0)</f>
        <v>0</v>
      </c>
      <c r="Y1144" s="263"/>
      <c r="Z1144" s="263"/>
      <c r="AB1144" s="265" t="str">
        <f t="shared" ref="AB1144" si="164">B1144&amp;C1144</f>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ref="S1145:S1176" ca="1" si="165">IF(B1145="","",IF(ISERROR(MATCH($E1145,CL,0)),"Unknown",INDIRECT("'C'!$A$"&amp;MATCH($E1145,CL,0)+1)))</f>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ref="X1145:X1176" ca="1" si="166">IF(AND(C1145="Smelter not listed",OR(LEN(D1145)=0,LEN(E1145)=0)),1,0)</f>
        <v>0</v>
      </c>
      <c r="Y1145" s="263"/>
      <c r="Z1145" s="263"/>
      <c r="AB1145" s="265" t="str">
        <f t="shared" ref="AB1145:AB1176" si="167">B1145&amp;C1145</f>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5"/>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6"/>
        <v>0</v>
      </c>
      <c r="Y1146" s="263"/>
      <c r="Z1146" s="263"/>
      <c r="AB1146" s="265" t="str">
        <f t="shared" si="167"/>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5"/>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6"/>
        <v>0</v>
      </c>
      <c r="Y1147" s="263"/>
      <c r="Z1147" s="263"/>
      <c r="AB1147" s="265" t="str">
        <f t="shared" si="167"/>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5"/>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6"/>
        <v>0</v>
      </c>
      <c r="Y1148" s="263"/>
      <c r="Z1148" s="263"/>
      <c r="AB1148" s="265" t="str">
        <f t="shared" si="167"/>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5"/>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6"/>
        <v>0</v>
      </c>
      <c r="Y1149" s="263"/>
      <c r="Z1149" s="263"/>
      <c r="AB1149" s="265" t="str">
        <f t="shared" si="167"/>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5"/>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6"/>
        <v>0</v>
      </c>
      <c r="Y1150" s="263"/>
      <c r="Z1150" s="263"/>
      <c r="AB1150" s="265" t="str">
        <f t="shared" si="167"/>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5"/>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6"/>
        <v>0</v>
      </c>
      <c r="Y1151" s="263"/>
      <c r="Z1151" s="263"/>
      <c r="AB1151" s="265" t="str">
        <f t="shared" si="167"/>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5"/>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6"/>
        <v>0</v>
      </c>
      <c r="Y1152" s="263"/>
      <c r="Z1152" s="263"/>
      <c r="AB1152" s="265" t="str">
        <f t="shared" si="167"/>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5"/>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6"/>
        <v>0</v>
      </c>
      <c r="Y1153" s="263"/>
      <c r="Z1153" s="263"/>
      <c r="AB1153" s="265" t="str">
        <f t="shared" si="167"/>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5"/>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6"/>
        <v>0</v>
      </c>
      <c r="Y1154" s="263"/>
      <c r="Z1154" s="263"/>
      <c r="AB1154" s="265" t="str">
        <f t="shared" si="167"/>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5"/>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6"/>
        <v>0</v>
      </c>
      <c r="Y1155" s="263"/>
      <c r="Z1155" s="263"/>
      <c r="AB1155" s="265" t="str">
        <f t="shared" si="167"/>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5"/>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6"/>
        <v>0</v>
      </c>
      <c r="Y1156" s="263"/>
      <c r="Z1156" s="263"/>
      <c r="AB1156" s="265" t="str">
        <f t="shared" si="167"/>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5"/>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6"/>
        <v>0</v>
      </c>
      <c r="Y1157" s="263"/>
      <c r="Z1157" s="263"/>
      <c r="AB1157" s="265" t="str">
        <f t="shared" si="167"/>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5"/>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6"/>
        <v>0</v>
      </c>
      <c r="Y1158" s="263"/>
      <c r="Z1158" s="263"/>
      <c r="AB1158" s="265" t="str">
        <f t="shared" si="167"/>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5"/>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6"/>
        <v>0</v>
      </c>
      <c r="Y1159" s="263"/>
      <c r="Z1159" s="263"/>
      <c r="AB1159" s="265" t="str">
        <f t="shared" si="167"/>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5"/>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6"/>
        <v>0</v>
      </c>
      <c r="Y1160" s="263"/>
      <c r="Z1160" s="263"/>
      <c r="AB1160" s="265" t="str">
        <f t="shared" si="167"/>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5"/>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6"/>
        <v>0</v>
      </c>
      <c r="Y1161" s="263"/>
      <c r="Z1161" s="263"/>
      <c r="AB1161" s="265" t="str">
        <f t="shared" si="167"/>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5"/>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6"/>
        <v>0</v>
      </c>
      <c r="Y1162" s="263"/>
      <c r="Z1162" s="263"/>
      <c r="AB1162" s="265" t="str">
        <f t="shared" si="167"/>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5"/>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6"/>
        <v>0</v>
      </c>
      <c r="Y1163" s="263"/>
      <c r="Z1163" s="263"/>
      <c r="AB1163" s="265" t="str">
        <f t="shared" si="167"/>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5"/>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6"/>
        <v>0</v>
      </c>
      <c r="Y1164" s="263"/>
      <c r="Z1164" s="263"/>
      <c r="AB1164" s="265" t="str">
        <f t="shared" si="167"/>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5"/>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6"/>
        <v>0</v>
      </c>
      <c r="Y1165" s="263"/>
      <c r="Z1165" s="263"/>
      <c r="AB1165" s="265" t="str">
        <f t="shared" si="167"/>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5"/>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6"/>
        <v>0</v>
      </c>
      <c r="Y1166" s="263"/>
      <c r="Z1166" s="263"/>
      <c r="AB1166" s="265" t="str">
        <f t="shared" si="167"/>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5"/>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6"/>
        <v>0</v>
      </c>
      <c r="Y1167" s="263"/>
      <c r="Z1167" s="263"/>
      <c r="AB1167" s="265" t="str">
        <f t="shared" si="167"/>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5"/>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6"/>
        <v>0</v>
      </c>
      <c r="Y1168" s="263"/>
      <c r="Z1168" s="263"/>
      <c r="AB1168" s="265" t="str">
        <f t="shared" si="167"/>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5"/>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6"/>
        <v>0</v>
      </c>
      <c r="Y1169" s="263"/>
      <c r="Z1169" s="263"/>
      <c r="AB1169" s="265" t="str">
        <f t="shared" si="167"/>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5"/>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6"/>
        <v>0</v>
      </c>
      <c r="Y1170" s="263"/>
      <c r="Z1170" s="263"/>
      <c r="AB1170" s="265" t="str">
        <f t="shared" si="167"/>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ca="1" si="165"/>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ca="1" si="166"/>
        <v>0</v>
      </c>
      <c r="Y1171" s="263"/>
      <c r="Z1171" s="263"/>
      <c r="AB1171" s="265" t="str">
        <f t="shared" si="167"/>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ref="S1177:S1207" ca="1" si="168">IF(B1177="","",IF(ISERROR(MATCH($E1177,CL,0)),"Unknown",INDIRECT("'C'!$A$"&amp;MATCH($E1177,CL,0)+1)))</f>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ref="X1177:X1207" ca="1" si="169">IF(AND(C1177="Smelter not listed",OR(LEN(D1177)=0,LEN(E1177)=0)),1,0)</f>
        <v>0</v>
      </c>
      <c r="Y1177" s="263"/>
      <c r="Z1177" s="263"/>
      <c r="AB1177" s="265" t="str">
        <f t="shared" ref="AB1177:AB1207" si="170">B1177&amp;C1177</f>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8"/>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9"/>
        <v>0</v>
      </c>
      <c r="Y1178" s="263"/>
      <c r="Z1178" s="263"/>
      <c r="AB1178" s="265" t="str">
        <f t="shared" si="170"/>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8"/>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9"/>
        <v>0</v>
      </c>
      <c r="Y1179" s="263"/>
      <c r="Z1179" s="263"/>
      <c r="AB1179" s="265" t="str">
        <f t="shared" si="170"/>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8"/>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9"/>
        <v>0</v>
      </c>
      <c r="Y1180" s="263"/>
      <c r="Z1180" s="263"/>
      <c r="AB1180" s="265" t="str">
        <f t="shared" si="170"/>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8"/>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9"/>
        <v>0</v>
      </c>
      <c r="Y1181" s="263"/>
      <c r="Z1181" s="263"/>
      <c r="AB1181" s="265" t="str">
        <f t="shared" si="170"/>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8"/>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9"/>
        <v>0</v>
      </c>
      <c r="Y1182" s="263"/>
      <c r="Z1182" s="263"/>
      <c r="AB1182" s="265" t="str">
        <f t="shared" si="170"/>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8"/>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9"/>
        <v>0</v>
      </c>
      <c r="Y1183" s="263"/>
      <c r="Z1183" s="263"/>
      <c r="AB1183" s="265" t="str">
        <f t="shared" si="170"/>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8"/>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9"/>
        <v>0</v>
      </c>
      <c r="Y1184" s="263"/>
      <c r="Z1184" s="263"/>
      <c r="AB1184" s="265" t="str">
        <f t="shared" si="170"/>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8"/>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9"/>
        <v>0</v>
      </c>
      <c r="Y1185" s="263"/>
      <c r="Z1185" s="263"/>
      <c r="AB1185" s="265" t="str">
        <f t="shared" si="170"/>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8"/>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9"/>
        <v>0</v>
      </c>
      <c r="Y1186" s="263"/>
      <c r="Z1186" s="263"/>
      <c r="AB1186" s="265" t="str">
        <f t="shared" si="170"/>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8"/>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9"/>
        <v>0</v>
      </c>
      <c r="Y1187" s="263"/>
      <c r="Z1187" s="263"/>
      <c r="AB1187" s="265" t="str">
        <f t="shared" si="170"/>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8"/>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9"/>
        <v>0</v>
      </c>
      <c r="Y1188" s="263"/>
      <c r="Z1188" s="263"/>
      <c r="AB1188" s="265" t="str">
        <f t="shared" si="170"/>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8"/>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9"/>
        <v>0</v>
      </c>
      <c r="Y1189" s="263"/>
      <c r="Z1189" s="263"/>
      <c r="AB1189" s="265" t="str">
        <f t="shared" si="170"/>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8"/>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9"/>
        <v>0</v>
      </c>
      <c r="Y1190" s="263"/>
      <c r="Z1190" s="263"/>
      <c r="AB1190" s="265" t="str">
        <f t="shared" si="170"/>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8"/>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9"/>
        <v>0</v>
      </c>
      <c r="Y1191" s="263"/>
      <c r="Z1191" s="263"/>
      <c r="AB1191" s="265" t="str">
        <f t="shared" si="170"/>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8"/>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9"/>
        <v>0</v>
      </c>
      <c r="Y1192" s="263"/>
      <c r="Z1192" s="263"/>
      <c r="AB1192" s="265" t="str">
        <f t="shared" si="170"/>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8"/>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9"/>
        <v>0</v>
      </c>
      <c r="Y1193" s="263"/>
      <c r="Z1193" s="263"/>
      <c r="AB1193" s="265" t="str">
        <f t="shared" si="170"/>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8"/>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9"/>
        <v>0</v>
      </c>
      <c r="Y1194" s="263"/>
      <c r="Z1194" s="263"/>
      <c r="AB1194" s="265" t="str">
        <f t="shared" si="170"/>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8"/>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9"/>
        <v>0</v>
      </c>
      <c r="Y1195" s="263"/>
      <c r="Z1195" s="263"/>
      <c r="AB1195" s="265" t="str">
        <f t="shared" si="170"/>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8"/>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9"/>
        <v>0</v>
      </c>
      <c r="Y1196" s="263"/>
      <c r="Z1196" s="263"/>
      <c r="AB1196" s="265" t="str">
        <f t="shared" si="170"/>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8"/>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9"/>
        <v>0</v>
      </c>
      <c r="Y1197" s="263"/>
      <c r="Z1197" s="263"/>
      <c r="AB1197" s="265" t="str">
        <f t="shared" si="170"/>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8"/>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9"/>
        <v>0</v>
      </c>
      <c r="Y1198" s="263"/>
      <c r="Z1198" s="263"/>
      <c r="AB1198" s="265" t="str">
        <f t="shared" si="170"/>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8"/>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9"/>
        <v>0</v>
      </c>
      <c r="Y1199" s="263"/>
      <c r="Z1199" s="263"/>
      <c r="AB1199" s="265" t="str">
        <f t="shared" si="170"/>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8"/>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9"/>
        <v>0</v>
      </c>
      <c r="Y1200" s="263"/>
      <c r="Z1200" s="263"/>
      <c r="AB1200" s="265" t="str">
        <f t="shared" si="170"/>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8"/>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9"/>
        <v>0</v>
      </c>
      <c r="Y1201" s="263"/>
      <c r="Z1201" s="263"/>
      <c r="AB1201" s="265" t="str">
        <f t="shared" si="170"/>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ca="1" si="168"/>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ca="1" si="169"/>
        <v>0</v>
      </c>
      <c r="Y1202" s="263"/>
      <c r="Z1202" s="263"/>
      <c r="AB1202" s="265" t="str">
        <f t="shared" si="170"/>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ca="1" si="168"/>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ca="1" si="169"/>
        <v>0</v>
      </c>
      <c r="Y1203" s="263"/>
      <c r="Z1203" s="263"/>
      <c r="AB1203" s="265" t="str">
        <f t="shared" si="170"/>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68"/>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69"/>
        <v>0</v>
      </c>
      <c r="Y1204" s="263"/>
      <c r="Z1204" s="263"/>
      <c r="AB1204" s="265" t="str">
        <f t="shared" si="170"/>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68"/>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69"/>
        <v>0</v>
      </c>
      <c r="Y1205" s="263"/>
      <c r="Z1205" s="263"/>
      <c r="AB1205" s="265" t="str">
        <f t="shared" si="170"/>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68"/>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69"/>
        <v>0</v>
      </c>
      <c r="Y1206" s="263"/>
      <c r="Z1206" s="263"/>
      <c r="AB1206" s="265" t="str">
        <f t="shared" si="170"/>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68"/>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69"/>
        <v>0</v>
      </c>
      <c r="Y1207" s="263"/>
      <c r="Z1207" s="263"/>
      <c r="AB1207" s="265" t="str">
        <f t="shared" si="170"/>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ref="S1208" ca="1" si="171">IF(B1208="","",IF(ISERROR(MATCH($E1208,CL,0)),"Unknown",INDIRECT("'C'!$A$"&amp;MATCH($E1208,CL,0)+1)))</f>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ref="X1208" ca="1" si="172">IF(AND(C1208="Smelter not listed",OR(LEN(D1208)=0,LEN(E1208)=0)),1,0)</f>
        <v>0</v>
      </c>
      <c r="Y1208" s="263"/>
      <c r="Z1208" s="263"/>
      <c r="AB1208" s="265" t="str">
        <f t="shared" ref="AB1208" si="173">B1208&amp;C1208</f>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ref="S1209:S1240" ca="1" si="174">IF(B1209="","",IF(ISERROR(MATCH($E1209,CL,0)),"Unknown",INDIRECT("'C'!$A$"&amp;MATCH($E1209,CL,0)+1)))</f>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ref="X1209:X1240" ca="1" si="175">IF(AND(C1209="Smelter not listed",OR(LEN(D1209)=0,LEN(E1209)=0)),1,0)</f>
        <v>0</v>
      </c>
      <c r="Y1209" s="263"/>
      <c r="Z1209" s="263"/>
      <c r="AB1209" s="265" t="str">
        <f t="shared" ref="AB1209:AB1240" si="176">B1209&amp;C1209</f>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4"/>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5"/>
        <v>0</v>
      </c>
      <c r="Y1210" s="263"/>
      <c r="Z1210" s="263"/>
      <c r="AB1210" s="265" t="str">
        <f t="shared" si="176"/>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4"/>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5"/>
        <v>0</v>
      </c>
      <c r="Y1211" s="263"/>
      <c r="Z1211" s="263"/>
      <c r="AB1211" s="265" t="str">
        <f t="shared" si="176"/>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4"/>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5"/>
        <v>0</v>
      </c>
      <c r="Y1212" s="263"/>
      <c r="Z1212" s="263"/>
      <c r="AB1212" s="265" t="str">
        <f t="shared" si="176"/>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4"/>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5"/>
        <v>0</v>
      </c>
      <c r="Y1213" s="263"/>
      <c r="Z1213" s="263"/>
      <c r="AB1213" s="265" t="str">
        <f t="shared" si="176"/>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4"/>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5"/>
        <v>0</v>
      </c>
      <c r="Y1214" s="263"/>
      <c r="Z1214" s="263"/>
      <c r="AB1214" s="265" t="str">
        <f t="shared" si="176"/>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4"/>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5"/>
        <v>0</v>
      </c>
      <c r="Y1215" s="263"/>
      <c r="Z1215" s="263"/>
      <c r="AB1215" s="265" t="str">
        <f t="shared" si="176"/>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4"/>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5"/>
        <v>0</v>
      </c>
      <c r="Y1216" s="263"/>
      <c r="Z1216" s="263"/>
      <c r="AB1216" s="265" t="str">
        <f t="shared" si="176"/>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4"/>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5"/>
        <v>0</v>
      </c>
      <c r="Y1217" s="263"/>
      <c r="Z1217" s="263"/>
      <c r="AB1217" s="265" t="str">
        <f t="shared" si="176"/>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4"/>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5"/>
        <v>0</v>
      </c>
      <c r="Y1218" s="263"/>
      <c r="Z1218" s="263"/>
      <c r="AB1218" s="265" t="str">
        <f t="shared" si="176"/>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4"/>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5"/>
        <v>0</v>
      </c>
      <c r="Y1219" s="263"/>
      <c r="Z1219" s="263"/>
      <c r="AB1219" s="265" t="str">
        <f t="shared" si="176"/>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4"/>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5"/>
        <v>0</v>
      </c>
      <c r="Y1220" s="263"/>
      <c r="Z1220" s="263"/>
      <c r="AB1220" s="265" t="str">
        <f t="shared" si="176"/>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4"/>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5"/>
        <v>0</v>
      </c>
      <c r="Y1221" s="263"/>
      <c r="Z1221" s="263"/>
      <c r="AB1221" s="265" t="str">
        <f t="shared" si="176"/>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4"/>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5"/>
        <v>0</v>
      </c>
      <c r="Y1222" s="263"/>
      <c r="Z1222" s="263"/>
      <c r="AB1222" s="265" t="str">
        <f t="shared" si="176"/>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4"/>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5"/>
        <v>0</v>
      </c>
      <c r="Y1223" s="263"/>
      <c r="Z1223" s="263"/>
      <c r="AB1223" s="265" t="str">
        <f t="shared" si="176"/>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4"/>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5"/>
        <v>0</v>
      </c>
      <c r="Y1224" s="263"/>
      <c r="Z1224" s="263"/>
      <c r="AB1224" s="265" t="str">
        <f t="shared" si="176"/>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4"/>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5"/>
        <v>0</v>
      </c>
      <c r="Y1225" s="263"/>
      <c r="Z1225" s="263"/>
      <c r="AB1225" s="265" t="str">
        <f t="shared" si="176"/>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4"/>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5"/>
        <v>0</v>
      </c>
      <c r="Y1226" s="263"/>
      <c r="Z1226" s="263"/>
      <c r="AB1226" s="265" t="str">
        <f t="shared" si="176"/>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4"/>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5"/>
        <v>0</v>
      </c>
      <c r="Y1227" s="263"/>
      <c r="Z1227" s="263"/>
      <c r="AB1227" s="265" t="str">
        <f t="shared" si="176"/>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4"/>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5"/>
        <v>0</v>
      </c>
      <c r="Y1228" s="263"/>
      <c r="Z1228" s="263"/>
      <c r="AB1228" s="265" t="str">
        <f t="shared" si="176"/>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4"/>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5"/>
        <v>0</v>
      </c>
      <c r="Y1229" s="263"/>
      <c r="Z1229" s="263"/>
      <c r="AB1229" s="265" t="str">
        <f t="shared" si="176"/>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4"/>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5"/>
        <v>0</v>
      </c>
      <c r="Y1230" s="263"/>
      <c r="Z1230" s="263"/>
      <c r="AB1230" s="265" t="str">
        <f t="shared" si="176"/>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4"/>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5"/>
        <v>0</v>
      </c>
      <c r="Y1231" s="263"/>
      <c r="Z1231" s="263"/>
      <c r="AB1231" s="265" t="str">
        <f t="shared" si="176"/>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4"/>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5"/>
        <v>0</v>
      </c>
      <c r="Y1232" s="263"/>
      <c r="Z1232" s="263"/>
      <c r="AB1232" s="265" t="str">
        <f t="shared" si="176"/>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4"/>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5"/>
        <v>0</v>
      </c>
      <c r="Y1233" s="263"/>
      <c r="Z1233" s="263"/>
      <c r="AB1233" s="265" t="str">
        <f t="shared" si="176"/>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4"/>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5"/>
        <v>0</v>
      </c>
      <c r="Y1234" s="263"/>
      <c r="Z1234" s="263"/>
      <c r="AB1234" s="265" t="str">
        <f t="shared" si="176"/>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ca="1" si="174"/>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ca="1" si="175"/>
        <v>0</v>
      </c>
      <c r="Y1235" s="263"/>
      <c r="Z1235" s="263"/>
      <c r="AB1235" s="265" t="str">
        <f t="shared" si="176"/>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ref="S1241:S1271" ca="1" si="177">IF(B1241="","",IF(ISERROR(MATCH($E1241,CL,0)),"Unknown",INDIRECT("'C'!$A$"&amp;MATCH($E1241,CL,0)+1)))</f>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ref="X1241:X1271" ca="1" si="178">IF(AND(C1241="Smelter not listed",OR(LEN(D1241)=0,LEN(E1241)=0)),1,0)</f>
        <v>0</v>
      </c>
      <c r="Y1241" s="263"/>
      <c r="Z1241" s="263"/>
      <c r="AB1241" s="265" t="str">
        <f t="shared" ref="AB1241:AB1271" si="179">B1241&amp;C1241</f>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7"/>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8"/>
        <v>0</v>
      </c>
      <c r="Y1242" s="263"/>
      <c r="Z1242" s="263"/>
      <c r="AB1242" s="265" t="str">
        <f t="shared" si="179"/>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7"/>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8"/>
        <v>0</v>
      </c>
      <c r="Y1243" s="263"/>
      <c r="Z1243" s="263"/>
      <c r="AB1243" s="265" t="str">
        <f t="shared" si="179"/>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7"/>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8"/>
        <v>0</v>
      </c>
      <c r="Y1244" s="263"/>
      <c r="Z1244" s="263"/>
      <c r="AB1244" s="265" t="str">
        <f t="shared" si="179"/>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7"/>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8"/>
        <v>0</v>
      </c>
      <c r="Y1245" s="263"/>
      <c r="Z1245" s="263"/>
      <c r="AB1245" s="265" t="str">
        <f t="shared" si="179"/>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7"/>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8"/>
        <v>0</v>
      </c>
      <c r="Y1246" s="263"/>
      <c r="Z1246" s="263"/>
      <c r="AB1246" s="265" t="str">
        <f t="shared" si="179"/>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7"/>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8"/>
        <v>0</v>
      </c>
      <c r="Y1247" s="263"/>
      <c r="Z1247" s="263"/>
      <c r="AB1247" s="265" t="str">
        <f t="shared" si="179"/>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7"/>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8"/>
        <v>0</v>
      </c>
      <c r="Y1248" s="263"/>
      <c r="Z1248" s="263"/>
      <c r="AB1248" s="265" t="str">
        <f t="shared" si="179"/>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7"/>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8"/>
        <v>0</v>
      </c>
      <c r="Y1249" s="263"/>
      <c r="Z1249" s="263"/>
      <c r="AB1249" s="265" t="str">
        <f t="shared" si="179"/>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7"/>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8"/>
        <v>0</v>
      </c>
      <c r="Y1250" s="263"/>
      <c r="Z1250" s="263"/>
      <c r="AB1250" s="265" t="str">
        <f t="shared" si="179"/>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7"/>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8"/>
        <v>0</v>
      </c>
      <c r="Y1251" s="263"/>
      <c r="Z1251" s="263"/>
      <c r="AB1251" s="265" t="str">
        <f t="shared" si="179"/>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7"/>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8"/>
        <v>0</v>
      </c>
      <c r="Y1252" s="263"/>
      <c r="Z1252" s="263"/>
      <c r="AB1252" s="265" t="str">
        <f t="shared" si="179"/>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7"/>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8"/>
        <v>0</v>
      </c>
      <c r="Y1253" s="263"/>
      <c r="Z1253" s="263"/>
      <c r="AB1253" s="265" t="str">
        <f t="shared" si="179"/>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7"/>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8"/>
        <v>0</v>
      </c>
      <c r="Y1254" s="263"/>
      <c r="Z1254" s="263"/>
      <c r="AB1254" s="265" t="str">
        <f t="shared" si="179"/>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7"/>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8"/>
        <v>0</v>
      </c>
      <c r="Y1255" s="263"/>
      <c r="Z1255" s="263"/>
      <c r="AB1255" s="265" t="str">
        <f t="shared" si="179"/>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7"/>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8"/>
        <v>0</v>
      </c>
      <c r="Y1256" s="263"/>
      <c r="Z1256" s="263"/>
      <c r="AB1256" s="265" t="str">
        <f t="shared" si="179"/>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7"/>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8"/>
        <v>0</v>
      </c>
      <c r="Y1257" s="263"/>
      <c r="Z1257" s="263"/>
      <c r="AB1257" s="265" t="str">
        <f t="shared" si="179"/>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7"/>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8"/>
        <v>0</v>
      </c>
      <c r="Y1258" s="263"/>
      <c r="Z1258" s="263"/>
      <c r="AB1258" s="265" t="str">
        <f t="shared" si="179"/>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7"/>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8"/>
        <v>0</v>
      </c>
      <c r="Y1259" s="263"/>
      <c r="Z1259" s="263"/>
      <c r="AB1259" s="265" t="str">
        <f t="shared" si="179"/>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7"/>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8"/>
        <v>0</v>
      </c>
      <c r="Y1260" s="263"/>
      <c r="Z1260" s="263"/>
      <c r="AB1260" s="265" t="str">
        <f t="shared" si="179"/>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7"/>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8"/>
        <v>0</v>
      </c>
      <c r="Y1261" s="263"/>
      <c r="Z1261" s="263"/>
      <c r="AB1261" s="265" t="str">
        <f t="shared" si="179"/>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7"/>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8"/>
        <v>0</v>
      </c>
      <c r="Y1262" s="263"/>
      <c r="Z1262" s="263"/>
      <c r="AB1262" s="265" t="str">
        <f t="shared" si="179"/>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7"/>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8"/>
        <v>0</v>
      </c>
      <c r="Y1263" s="263"/>
      <c r="Z1263" s="263"/>
      <c r="AB1263" s="265" t="str">
        <f t="shared" si="179"/>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7"/>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8"/>
        <v>0</v>
      </c>
      <c r="Y1264" s="263"/>
      <c r="Z1264" s="263"/>
      <c r="AB1264" s="265" t="str">
        <f t="shared" si="179"/>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7"/>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8"/>
        <v>0</v>
      </c>
      <c r="Y1265" s="263"/>
      <c r="Z1265" s="263"/>
      <c r="AB1265" s="265" t="str">
        <f t="shared" si="179"/>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ca="1" si="177"/>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ca="1" si="178"/>
        <v>0</v>
      </c>
      <c r="Y1266" s="263"/>
      <c r="Z1266" s="263"/>
      <c r="AB1266" s="265" t="str">
        <f t="shared" si="179"/>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ca="1" si="177"/>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ca="1" si="178"/>
        <v>0</v>
      </c>
      <c r="Y1267" s="263"/>
      <c r="Z1267" s="263"/>
      <c r="AB1267" s="265" t="str">
        <f t="shared" si="179"/>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77"/>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78"/>
        <v>0</v>
      </c>
      <c r="Y1268" s="263"/>
      <c r="Z1268" s="263"/>
      <c r="AB1268" s="265" t="str">
        <f t="shared" si="179"/>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77"/>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78"/>
        <v>0</v>
      </c>
      <c r="Y1269" s="263"/>
      <c r="Z1269" s="263"/>
      <c r="AB1269" s="265" t="str">
        <f t="shared" si="179"/>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77"/>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78"/>
        <v>0</v>
      </c>
      <c r="Y1270" s="263"/>
      <c r="Z1270" s="263"/>
      <c r="AB1270" s="265" t="str">
        <f t="shared" si="179"/>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77"/>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78"/>
        <v>0</v>
      </c>
      <c r="Y1271" s="263"/>
      <c r="Z1271" s="263"/>
      <c r="AB1271" s="265" t="str">
        <f t="shared" si="179"/>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ref="S1272" ca="1" si="180">IF(B1272="","",IF(ISERROR(MATCH($E1272,CL,0)),"Unknown",INDIRECT("'C'!$A$"&amp;MATCH($E1272,CL,0)+1)))</f>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ref="X1272" ca="1" si="181">IF(AND(C1272="Smelter not listed",OR(LEN(D1272)=0,LEN(E1272)=0)),1,0)</f>
        <v>0</v>
      </c>
      <c r="Y1272" s="263"/>
      <c r="Z1272" s="263"/>
      <c r="AB1272" s="265" t="str">
        <f t="shared" ref="AB1272" si="182">B1272&amp;C1272</f>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ref="S1273:S1304" ca="1" si="183">IF(B1273="","",IF(ISERROR(MATCH($E1273,CL,0)),"Unknown",INDIRECT("'C'!$A$"&amp;MATCH($E1273,CL,0)+1)))</f>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ref="X1273:X1304" ca="1" si="184">IF(AND(C1273="Smelter not listed",OR(LEN(D1273)=0,LEN(E1273)=0)),1,0)</f>
        <v>0</v>
      </c>
      <c r="Y1273" s="263"/>
      <c r="Z1273" s="263"/>
      <c r="AB1273" s="265" t="str">
        <f t="shared" ref="AB1273:AB1304" si="185">B1273&amp;C1273</f>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3"/>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4"/>
        <v>0</v>
      </c>
      <c r="Y1274" s="263"/>
      <c r="Z1274" s="263"/>
      <c r="AB1274" s="265" t="str">
        <f t="shared" si="185"/>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3"/>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4"/>
        <v>0</v>
      </c>
      <c r="Y1275" s="263"/>
      <c r="Z1275" s="263"/>
      <c r="AB1275" s="265" t="str">
        <f t="shared" si="185"/>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3"/>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4"/>
        <v>0</v>
      </c>
      <c r="Y1276" s="263"/>
      <c r="Z1276" s="263"/>
      <c r="AB1276" s="265" t="str">
        <f t="shared" si="185"/>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3"/>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4"/>
        <v>0</v>
      </c>
      <c r="Y1277" s="263"/>
      <c r="Z1277" s="263"/>
      <c r="AB1277" s="265" t="str">
        <f t="shared" si="185"/>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3"/>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4"/>
        <v>0</v>
      </c>
      <c r="Y1278" s="263"/>
      <c r="Z1278" s="263"/>
      <c r="AB1278" s="265" t="str">
        <f t="shared" si="185"/>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3"/>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4"/>
        <v>0</v>
      </c>
      <c r="Y1279" s="263"/>
      <c r="Z1279" s="263"/>
      <c r="AB1279" s="265" t="str">
        <f t="shared" si="185"/>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3"/>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4"/>
        <v>0</v>
      </c>
      <c r="Y1280" s="263"/>
      <c r="Z1280" s="263"/>
      <c r="AB1280" s="265" t="str">
        <f t="shared" si="185"/>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3"/>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4"/>
        <v>0</v>
      </c>
      <c r="Y1281" s="263"/>
      <c r="Z1281" s="263"/>
      <c r="AB1281" s="265" t="str">
        <f t="shared" si="185"/>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3"/>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4"/>
        <v>0</v>
      </c>
      <c r="Y1282" s="263"/>
      <c r="Z1282" s="263"/>
      <c r="AB1282" s="265" t="str">
        <f t="shared" si="185"/>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3"/>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4"/>
        <v>0</v>
      </c>
      <c r="Y1283" s="263"/>
      <c r="Z1283" s="263"/>
      <c r="AB1283" s="265" t="str">
        <f t="shared" si="185"/>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3"/>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4"/>
        <v>0</v>
      </c>
      <c r="Y1284" s="263"/>
      <c r="Z1284" s="263"/>
      <c r="AB1284" s="265" t="str">
        <f t="shared" si="185"/>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3"/>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4"/>
        <v>0</v>
      </c>
      <c r="Y1285" s="263"/>
      <c r="Z1285" s="263"/>
      <c r="AB1285" s="265" t="str">
        <f t="shared" si="185"/>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3"/>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4"/>
        <v>0</v>
      </c>
      <c r="Y1286" s="263"/>
      <c r="Z1286" s="263"/>
      <c r="AB1286" s="265" t="str">
        <f t="shared" si="185"/>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3"/>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4"/>
        <v>0</v>
      </c>
      <c r="Y1287" s="263"/>
      <c r="Z1287" s="263"/>
      <c r="AB1287" s="265" t="str">
        <f t="shared" si="185"/>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3"/>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4"/>
        <v>0</v>
      </c>
      <c r="Y1288" s="263"/>
      <c r="Z1288" s="263"/>
      <c r="AB1288" s="265" t="str">
        <f t="shared" si="185"/>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3"/>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4"/>
        <v>0</v>
      </c>
      <c r="Y1289" s="263"/>
      <c r="Z1289" s="263"/>
      <c r="AB1289" s="265" t="str">
        <f t="shared" si="185"/>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3"/>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4"/>
        <v>0</v>
      </c>
      <c r="Y1290" s="263"/>
      <c r="Z1290" s="263"/>
      <c r="AB1290" s="265" t="str">
        <f t="shared" si="185"/>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3"/>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4"/>
        <v>0</v>
      </c>
      <c r="Y1291" s="263"/>
      <c r="Z1291" s="263"/>
      <c r="AB1291" s="265" t="str">
        <f t="shared" si="185"/>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3"/>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4"/>
        <v>0</v>
      </c>
      <c r="Y1292" s="263"/>
      <c r="Z1292" s="263"/>
      <c r="AB1292" s="265" t="str">
        <f t="shared" si="185"/>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3"/>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4"/>
        <v>0</v>
      </c>
      <c r="Y1293" s="263"/>
      <c r="Z1293" s="263"/>
      <c r="AB1293" s="265" t="str">
        <f t="shared" si="185"/>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3"/>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4"/>
        <v>0</v>
      </c>
      <c r="Y1294" s="263"/>
      <c r="Z1294" s="263"/>
      <c r="AB1294" s="265" t="str">
        <f t="shared" si="185"/>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3"/>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4"/>
        <v>0</v>
      </c>
      <c r="Y1295" s="263"/>
      <c r="Z1295" s="263"/>
      <c r="AB1295" s="265" t="str">
        <f t="shared" si="185"/>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3"/>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4"/>
        <v>0</v>
      </c>
      <c r="Y1296" s="263"/>
      <c r="Z1296" s="263"/>
      <c r="AB1296" s="265" t="str">
        <f t="shared" si="185"/>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3"/>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4"/>
        <v>0</v>
      </c>
      <c r="Y1297" s="263"/>
      <c r="Z1297" s="263"/>
      <c r="AB1297" s="265" t="str">
        <f t="shared" si="185"/>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3"/>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4"/>
        <v>0</v>
      </c>
      <c r="Y1298" s="263"/>
      <c r="Z1298" s="263"/>
      <c r="AB1298" s="265" t="str">
        <f t="shared" si="185"/>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ca="1" si="183"/>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ca="1" si="184"/>
        <v>0</v>
      </c>
      <c r="Y1299" s="263"/>
      <c r="Z1299" s="263"/>
      <c r="AB1299" s="265" t="str">
        <f t="shared" si="185"/>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ref="S1305:S1335" ca="1" si="186">IF(B1305="","",IF(ISERROR(MATCH($E1305,CL,0)),"Unknown",INDIRECT("'C'!$A$"&amp;MATCH($E1305,CL,0)+1)))</f>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ref="X1305:X1335" ca="1" si="187">IF(AND(C1305="Smelter not listed",OR(LEN(D1305)=0,LEN(E1305)=0)),1,0)</f>
        <v>0</v>
      </c>
      <c r="Y1305" s="263"/>
      <c r="Z1305" s="263"/>
      <c r="AB1305" s="265" t="str">
        <f t="shared" ref="AB1305:AB1335" si="188">B1305&amp;C1305</f>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6"/>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7"/>
        <v>0</v>
      </c>
      <c r="Y1306" s="263"/>
      <c r="Z1306" s="263"/>
      <c r="AB1306" s="265" t="str">
        <f t="shared" si="188"/>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6"/>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7"/>
        <v>0</v>
      </c>
      <c r="Y1307" s="263"/>
      <c r="Z1307" s="263"/>
      <c r="AB1307" s="265" t="str">
        <f t="shared" si="188"/>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6"/>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7"/>
        <v>0</v>
      </c>
      <c r="Y1308" s="263"/>
      <c r="Z1308" s="263"/>
      <c r="AB1308" s="265" t="str">
        <f t="shared" si="188"/>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6"/>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7"/>
        <v>0</v>
      </c>
      <c r="Y1309" s="263"/>
      <c r="Z1309" s="263"/>
      <c r="AB1309" s="265" t="str">
        <f t="shared" si="188"/>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6"/>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7"/>
        <v>0</v>
      </c>
      <c r="Y1310" s="263"/>
      <c r="Z1310" s="263"/>
      <c r="AB1310" s="265" t="str">
        <f t="shared" si="188"/>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6"/>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7"/>
        <v>0</v>
      </c>
      <c r="Y1311" s="263"/>
      <c r="Z1311" s="263"/>
      <c r="AB1311" s="265" t="str">
        <f t="shared" si="188"/>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6"/>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7"/>
        <v>0</v>
      </c>
      <c r="Y1312" s="263"/>
      <c r="Z1312" s="263"/>
      <c r="AB1312" s="265" t="str">
        <f t="shared" si="188"/>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6"/>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7"/>
        <v>0</v>
      </c>
      <c r="Y1313" s="263"/>
      <c r="Z1313" s="263"/>
      <c r="AB1313" s="265" t="str">
        <f t="shared" si="188"/>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6"/>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7"/>
        <v>0</v>
      </c>
      <c r="Y1314" s="263"/>
      <c r="Z1314" s="263"/>
      <c r="AB1314" s="265" t="str">
        <f t="shared" si="188"/>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6"/>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7"/>
        <v>0</v>
      </c>
      <c r="Y1315" s="263"/>
      <c r="Z1315" s="263"/>
      <c r="AB1315" s="265" t="str">
        <f t="shared" si="188"/>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6"/>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7"/>
        <v>0</v>
      </c>
      <c r="Y1316" s="263"/>
      <c r="Z1316" s="263"/>
      <c r="AB1316" s="265" t="str">
        <f t="shared" si="188"/>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6"/>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7"/>
        <v>0</v>
      </c>
      <c r="Y1317" s="263"/>
      <c r="Z1317" s="263"/>
      <c r="AB1317" s="265" t="str">
        <f t="shared" si="188"/>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6"/>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7"/>
        <v>0</v>
      </c>
      <c r="Y1318" s="263"/>
      <c r="Z1318" s="263"/>
      <c r="AB1318" s="265" t="str">
        <f t="shared" si="188"/>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6"/>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7"/>
        <v>0</v>
      </c>
      <c r="Y1319" s="263"/>
      <c r="Z1319" s="263"/>
      <c r="AB1319" s="265" t="str">
        <f t="shared" si="188"/>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6"/>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7"/>
        <v>0</v>
      </c>
      <c r="Y1320" s="263"/>
      <c r="Z1320" s="263"/>
      <c r="AB1320" s="265" t="str">
        <f t="shared" si="188"/>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6"/>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7"/>
        <v>0</v>
      </c>
      <c r="Y1321" s="263"/>
      <c r="Z1321" s="263"/>
      <c r="AB1321" s="265" t="str">
        <f t="shared" si="188"/>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6"/>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7"/>
        <v>0</v>
      </c>
      <c r="Y1322" s="263"/>
      <c r="Z1322" s="263"/>
      <c r="AB1322" s="265" t="str">
        <f t="shared" si="188"/>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6"/>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7"/>
        <v>0</v>
      </c>
      <c r="Y1323" s="263"/>
      <c r="Z1323" s="263"/>
      <c r="AB1323" s="265" t="str">
        <f t="shared" si="188"/>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6"/>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7"/>
        <v>0</v>
      </c>
      <c r="Y1324" s="263"/>
      <c r="Z1324" s="263"/>
      <c r="AB1324" s="265" t="str">
        <f t="shared" si="188"/>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6"/>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7"/>
        <v>0</v>
      </c>
      <c r="Y1325" s="263"/>
      <c r="Z1325" s="263"/>
      <c r="AB1325" s="265" t="str">
        <f t="shared" si="188"/>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6"/>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7"/>
        <v>0</v>
      </c>
      <c r="Y1326" s="263"/>
      <c r="Z1326" s="263"/>
      <c r="AB1326" s="265" t="str">
        <f t="shared" si="188"/>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6"/>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7"/>
        <v>0</v>
      </c>
      <c r="Y1327" s="263"/>
      <c r="Z1327" s="263"/>
      <c r="AB1327" s="265" t="str">
        <f t="shared" si="188"/>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6"/>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7"/>
        <v>0</v>
      </c>
      <c r="Y1328" s="263"/>
      <c r="Z1328" s="263"/>
      <c r="AB1328" s="265" t="str">
        <f t="shared" si="188"/>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6"/>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7"/>
        <v>0</v>
      </c>
      <c r="Y1329" s="263"/>
      <c r="Z1329" s="263"/>
      <c r="AB1329" s="265" t="str">
        <f t="shared" si="188"/>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ca="1" si="186"/>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ca="1" si="187"/>
        <v>0</v>
      </c>
      <c r="Y1330" s="263"/>
      <c r="Z1330" s="263"/>
      <c r="AB1330" s="265" t="str">
        <f t="shared" si="188"/>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ca="1" si="186"/>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ca="1" si="187"/>
        <v>0</v>
      </c>
      <c r="Y1331" s="263"/>
      <c r="Z1331" s="263"/>
      <c r="AB1331" s="265" t="str">
        <f t="shared" si="188"/>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6"/>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87"/>
        <v>0</v>
      </c>
      <c r="Y1332" s="263"/>
      <c r="Z1332" s="263"/>
      <c r="AB1332" s="265" t="str">
        <f t="shared" si="188"/>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6"/>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87"/>
        <v>0</v>
      </c>
      <c r="Y1333" s="263"/>
      <c r="Z1333" s="263"/>
      <c r="AB1333" s="265" t="str">
        <f t="shared" si="188"/>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6"/>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87"/>
        <v>0</v>
      </c>
      <c r="Y1334" s="263"/>
      <c r="Z1334" s="263"/>
      <c r="AB1334" s="265" t="str">
        <f t="shared" si="188"/>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6"/>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87"/>
        <v>0</v>
      </c>
      <c r="Y1335" s="263"/>
      <c r="Z1335" s="263"/>
      <c r="AB1335" s="265" t="str">
        <f t="shared" si="188"/>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ref="S1336" ca="1" si="189">IF(B1336="","",IF(ISERROR(MATCH($E1336,CL,0)),"Unknown",INDIRECT("'C'!$A$"&amp;MATCH($E1336,CL,0)+1)))</f>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ref="X1336" ca="1" si="190">IF(AND(C1336="Smelter not listed",OR(LEN(D1336)=0,LEN(E1336)=0)),1,0)</f>
        <v>0</v>
      </c>
      <c r="Y1336" s="263"/>
      <c r="Z1336" s="263"/>
      <c r="AB1336" s="265" t="str">
        <f t="shared" ref="AB1336" si="191">B1336&amp;C1336</f>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ref="S1337:S1368" ca="1" si="192">IF(B1337="","",IF(ISERROR(MATCH($E1337,CL,0)),"Unknown",INDIRECT("'C'!$A$"&amp;MATCH($E1337,CL,0)+1)))</f>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ref="X1337:X1368" ca="1" si="193">IF(AND(C1337="Smelter not listed",OR(LEN(D1337)=0,LEN(E1337)=0)),1,0)</f>
        <v>0</v>
      </c>
      <c r="Y1337" s="263"/>
      <c r="Z1337" s="263"/>
      <c r="AB1337" s="265" t="str">
        <f t="shared" ref="AB1337:AB1368" si="194">B1337&amp;C1337</f>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92"/>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3"/>
        <v>0</v>
      </c>
      <c r="Y1338" s="263"/>
      <c r="Z1338" s="263"/>
      <c r="AB1338" s="265" t="str">
        <f t="shared" si="194"/>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92"/>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3"/>
        <v>0</v>
      </c>
      <c r="Y1339" s="263"/>
      <c r="Z1339" s="263"/>
      <c r="AB1339" s="265" t="str">
        <f t="shared" si="194"/>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92"/>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3"/>
        <v>0</v>
      </c>
      <c r="Y1340" s="263"/>
      <c r="Z1340" s="263"/>
      <c r="AB1340" s="265" t="str">
        <f t="shared" si="194"/>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92"/>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3"/>
        <v>0</v>
      </c>
      <c r="Y1341" s="263"/>
      <c r="Z1341" s="263"/>
      <c r="AB1341" s="265" t="str">
        <f t="shared" si="194"/>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92"/>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3"/>
        <v>0</v>
      </c>
      <c r="Y1342" s="263"/>
      <c r="Z1342" s="263"/>
      <c r="AB1342" s="265" t="str">
        <f t="shared" si="194"/>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92"/>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3"/>
        <v>0</v>
      </c>
      <c r="Y1343" s="263"/>
      <c r="Z1343" s="263"/>
      <c r="AB1343" s="265" t="str">
        <f t="shared" si="194"/>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92"/>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3"/>
        <v>0</v>
      </c>
      <c r="Y1344" s="263"/>
      <c r="Z1344" s="263"/>
      <c r="AB1344" s="265" t="str">
        <f t="shared" si="194"/>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92"/>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3"/>
        <v>0</v>
      </c>
      <c r="Y1345" s="263"/>
      <c r="Z1345" s="263"/>
      <c r="AB1345" s="265" t="str">
        <f t="shared" si="194"/>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92"/>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3"/>
        <v>0</v>
      </c>
      <c r="Y1346" s="263"/>
      <c r="Z1346" s="263"/>
      <c r="AB1346" s="265" t="str">
        <f t="shared" si="194"/>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92"/>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3"/>
        <v>0</v>
      </c>
      <c r="Y1347" s="263"/>
      <c r="Z1347" s="263"/>
      <c r="AB1347" s="265" t="str">
        <f t="shared" si="194"/>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92"/>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3"/>
        <v>0</v>
      </c>
      <c r="Y1348" s="263"/>
      <c r="Z1348" s="263"/>
      <c r="AB1348" s="265" t="str">
        <f t="shared" si="194"/>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92"/>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3"/>
        <v>0</v>
      </c>
      <c r="Y1349" s="263"/>
      <c r="Z1349" s="263"/>
      <c r="AB1349" s="265" t="str">
        <f t="shared" si="194"/>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92"/>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3"/>
        <v>0</v>
      </c>
      <c r="Y1350" s="263"/>
      <c r="Z1350" s="263"/>
      <c r="AB1350" s="265" t="str">
        <f t="shared" si="194"/>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92"/>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3"/>
        <v>0</v>
      </c>
      <c r="Y1351" s="263"/>
      <c r="Z1351" s="263"/>
      <c r="AB1351" s="265" t="str">
        <f t="shared" si="194"/>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92"/>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3"/>
        <v>0</v>
      </c>
      <c r="Y1352" s="263"/>
      <c r="Z1352" s="263"/>
      <c r="AB1352" s="265" t="str">
        <f t="shared" si="194"/>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92"/>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3"/>
        <v>0</v>
      </c>
      <c r="Y1353" s="263"/>
      <c r="Z1353" s="263"/>
      <c r="AB1353" s="265" t="str">
        <f t="shared" si="194"/>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92"/>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3"/>
        <v>0</v>
      </c>
      <c r="Y1354" s="263"/>
      <c r="Z1354" s="263"/>
      <c r="AB1354" s="265" t="str">
        <f t="shared" si="194"/>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92"/>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3"/>
        <v>0</v>
      </c>
      <c r="Y1355" s="263"/>
      <c r="Z1355" s="263"/>
      <c r="AB1355" s="265" t="str">
        <f t="shared" si="194"/>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92"/>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3"/>
        <v>0</v>
      </c>
      <c r="Y1356" s="263"/>
      <c r="Z1356" s="263"/>
      <c r="AB1356" s="265" t="str">
        <f t="shared" si="194"/>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92"/>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3"/>
        <v>0</v>
      </c>
      <c r="Y1357" s="263"/>
      <c r="Z1357" s="263"/>
      <c r="AB1357" s="265" t="str">
        <f t="shared" si="194"/>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92"/>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3"/>
        <v>0</v>
      </c>
      <c r="Y1358" s="263"/>
      <c r="Z1358" s="263"/>
      <c r="AB1358" s="265" t="str">
        <f t="shared" si="194"/>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92"/>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3"/>
        <v>0</v>
      </c>
      <c r="Y1359" s="263"/>
      <c r="Z1359" s="263"/>
      <c r="AB1359" s="265" t="str">
        <f t="shared" si="194"/>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92"/>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3"/>
        <v>0</v>
      </c>
      <c r="Y1360" s="263"/>
      <c r="Z1360" s="263"/>
      <c r="AB1360" s="265" t="str">
        <f t="shared" si="194"/>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92"/>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3"/>
        <v>0</v>
      </c>
      <c r="Y1361" s="263"/>
      <c r="Z1361" s="263"/>
      <c r="AB1361" s="265" t="str">
        <f t="shared" si="194"/>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92"/>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3"/>
        <v>0</v>
      </c>
      <c r="Y1362" s="263"/>
      <c r="Z1362" s="263"/>
      <c r="AB1362" s="265" t="str">
        <f t="shared" si="194"/>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ca="1" si="192"/>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ca="1" si="193"/>
        <v>0</v>
      </c>
      <c r="Y1363" s="263"/>
      <c r="Z1363" s="263"/>
      <c r="AB1363" s="265" t="str">
        <f t="shared" si="194"/>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ref="S1369:S1399" ca="1" si="195">IF(B1369="","",IF(ISERROR(MATCH($E1369,CL,0)),"Unknown",INDIRECT("'C'!$A$"&amp;MATCH($E1369,CL,0)+1)))</f>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ref="X1369:X1399" ca="1" si="196">IF(AND(C1369="Smelter not listed",OR(LEN(D1369)=0,LEN(E1369)=0)),1,0)</f>
        <v>0</v>
      </c>
      <c r="Y1369" s="263"/>
      <c r="Z1369" s="263"/>
      <c r="AB1369" s="265" t="str">
        <f t="shared" ref="AB1369:AB1399" si="197">B1369&amp;C1369</f>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5"/>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6"/>
        <v>0</v>
      </c>
      <c r="Y1370" s="263"/>
      <c r="Z1370" s="263"/>
      <c r="AB1370" s="265" t="str">
        <f t="shared" si="197"/>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5"/>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6"/>
        <v>0</v>
      </c>
      <c r="Y1371" s="263"/>
      <c r="Z1371" s="263"/>
      <c r="AB1371" s="265" t="str">
        <f t="shared" si="197"/>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5"/>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6"/>
        <v>0</v>
      </c>
      <c r="Y1372" s="263"/>
      <c r="Z1372" s="263"/>
      <c r="AB1372" s="265" t="str">
        <f t="shared" si="197"/>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5"/>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6"/>
        <v>0</v>
      </c>
      <c r="Y1373" s="263"/>
      <c r="Z1373" s="263"/>
      <c r="AB1373" s="265" t="str">
        <f t="shared" si="197"/>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5"/>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6"/>
        <v>0</v>
      </c>
      <c r="Y1374" s="263"/>
      <c r="Z1374" s="263"/>
      <c r="AB1374" s="265" t="str">
        <f t="shared" si="197"/>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5"/>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6"/>
        <v>0</v>
      </c>
      <c r="Y1375" s="263"/>
      <c r="Z1375" s="263"/>
      <c r="AB1375" s="265" t="str">
        <f t="shared" si="197"/>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5"/>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6"/>
        <v>0</v>
      </c>
      <c r="Y1376" s="263"/>
      <c r="Z1376" s="263"/>
      <c r="AB1376" s="265" t="str">
        <f t="shared" si="197"/>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5"/>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6"/>
        <v>0</v>
      </c>
      <c r="Y1377" s="263"/>
      <c r="Z1377" s="263"/>
      <c r="AB1377" s="265" t="str">
        <f t="shared" si="197"/>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5"/>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6"/>
        <v>0</v>
      </c>
      <c r="Y1378" s="263"/>
      <c r="Z1378" s="263"/>
      <c r="AB1378" s="265" t="str">
        <f t="shared" si="197"/>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5"/>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6"/>
        <v>0</v>
      </c>
      <c r="Y1379" s="263"/>
      <c r="Z1379" s="263"/>
      <c r="AB1379" s="265" t="str">
        <f t="shared" si="197"/>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5"/>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6"/>
        <v>0</v>
      </c>
      <c r="Y1380" s="263"/>
      <c r="Z1380" s="263"/>
      <c r="AB1380" s="265" t="str">
        <f t="shared" si="197"/>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5"/>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6"/>
        <v>0</v>
      </c>
      <c r="Y1381" s="263"/>
      <c r="Z1381" s="263"/>
      <c r="AB1381" s="265" t="str">
        <f t="shared" si="197"/>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5"/>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6"/>
        <v>0</v>
      </c>
      <c r="Y1382" s="263"/>
      <c r="Z1382" s="263"/>
      <c r="AB1382" s="265" t="str">
        <f t="shared" si="197"/>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5"/>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6"/>
        <v>0</v>
      </c>
      <c r="Y1383" s="263"/>
      <c r="Z1383" s="263"/>
      <c r="AB1383" s="265" t="str">
        <f t="shared" si="197"/>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5"/>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6"/>
        <v>0</v>
      </c>
      <c r="Y1384" s="263"/>
      <c r="Z1384" s="263"/>
      <c r="AB1384" s="265" t="str">
        <f t="shared" si="197"/>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5"/>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6"/>
        <v>0</v>
      </c>
      <c r="Y1385" s="263"/>
      <c r="Z1385" s="263"/>
      <c r="AB1385" s="265" t="str">
        <f t="shared" si="197"/>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5"/>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6"/>
        <v>0</v>
      </c>
      <c r="Y1386" s="263"/>
      <c r="Z1386" s="263"/>
      <c r="AB1386" s="265" t="str">
        <f t="shared" si="197"/>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5"/>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6"/>
        <v>0</v>
      </c>
      <c r="Y1387" s="263"/>
      <c r="Z1387" s="263"/>
      <c r="AB1387" s="265" t="str">
        <f t="shared" si="197"/>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5"/>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6"/>
        <v>0</v>
      </c>
      <c r="Y1388" s="263"/>
      <c r="Z1388" s="263"/>
      <c r="AB1388" s="265" t="str">
        <f t="shared" si="197"/>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5"/>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6"/>
        <v>0</v>
      </c>
      <c r="Y1389" s="263"/>
      <c r="Z1389" s="263"/>
      <c r="AB1389" s="265" t="str">
        <f t="shared" si="197"/>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5"/>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6"/>
        <v>0</v>
      </c>
      <c r="Y1390" s="263"/>
      <c r="Z1390" s="263"/>
      <c r="AB1390" s="265" t="str">
        <f t="shared" si="197"/>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5"/>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6"/>
        <v>0</v>
      </c>
      <c r="Y1391" s="263"/>
      <c r="Z1391" s="263"/>
      <c r="AB1391" s="265" t="str">
        <f t="shared" si="197"/>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5"/>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6"/>
        <v>0</v>
      </c>
      <c r="Y1392" s="263"/>
      <c r="Z1392" s="263"/>
      <c r="AB1392" s="265" t="str">
        <f t="shared" si="197"/>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5"/>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6"/>
        <v>0</v>
      </c>
      <c r="Y1393" s="263"/>
      <c r="Z1393" s="263"/>
      <c r="AB1393" s="265" t="str">
        <f t="shared" si="197"/>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ca="1" si="195"/>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ca="1" si="196"/>
        <v>0</v>
      </c>
      <c r="Y1394" s="263"/>
      <c r="Z1394" s="263"/>
      <c r="AB1394" s="265" t="str">
        <f t="shared" si="197"/>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ca="1" si="195"/>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ca="1" si="196"/>
        <v>0</v>
      </c>
      <c r="Y1395" s="263"/>
      <c r="Z1395" s="263"/>
      <c r="AB1395" s="265" t="str">
        <f t="shared" si="197"/>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5"/>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6"/>
        <v>0</v>
      </c>
      <c r="Y1396" s="263"/>
      <c r="Z1396" s="263"/>
      <c r="AB1396" s="265" t="str">
        <f t="shared" si="197"/>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5"/>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6"/>
        <v>0</v>
      </c>
      <c r="Y1397" s="263"/>
      <c r="Z1397" s="263"/>
      <c r="AB1397" s="265" t="str">
        <f t="shared" si="197"/>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5"/>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6"/>
        <v>0</v>
      </c>
      <c r="Y1398" s="263"/>
      <c r="Z1398" s="263"/>
      <c r="AB1398" s="265" t="str">
        <f t="shared" si="197"/>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5"/>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6"/>
        <v>0</v>
      </c>
      <c r="Y1399" s="263"/>
      <c r="Z1399" s="263"/>
      <c r="AB1399" s="265" t="str">
        <f t="shared" si="197"/>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ref="S1400" ca="1" si="198">IF(B1400="","",IF(ISERROR(MATCH($E1400,CL,0)),"Unknown",INDIRECT("'C'!$A$"&amp;MATCH($E1400,CL,0)+1)))</f>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ref="X1400" ca="1" si="199">IF(AND(C1400="Smelter not listed",OR(LEN(D1400)=0,LEN(E1400)=0)),1,0)</f>
        <v>0</v>
      </c>
      <c r="Y1400" s="263"/>
      <c r="Z1400" s="263"/>
      <c r="AB1400" s="265" t="str">
        <f t="shared" ref="AB1400" si="200">B1400&amp;C1400</f>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ref="S1401:S1432" ca="1" si="201">IF(B1401="","",IF(ISERROR(MATCH($E1401,CL,0)),"Unknown",INDIRECT("'C'!$A$"&amp;MATCH($E1401,CL,0)+1)))</f>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ref="X1401:X1432" ca="1" si="202">IF(AND(C1401="Smelter not listed",OR(LEN(D1401)=0,LEN(E1401)=0)),1,0)</f>
        <v>0</v>
      </c>
      <c r="Y1401" s="263"/>
      <c r="Z1401" s="263"/>
      <c r="AB1401" s="265" t="str">
        <f t="shared" ref="AB1401:AB1432" si="203">B1401&amp;C1401</f>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201"/>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202"/>
        <v>0</v>
      </c>
      <c r="Y1402" s="263"/>
      <c r="Z1402" s="263"/>
      <c r="AB1402" s="265" t="str">
        <f t="shared" si="203"/>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201"/>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202"/>
        <v>0</v>
      </c>
      <c r="Y1403" s="263"/>
      <c r="Z1403" s="263"/>
      <c r="AB1403" s="265" t="str">
        <f t="shared" si="203"/>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201"/>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202"/>
        <v>0</v>
      </c>
      <c r="Y1404" s="263"/>
      <c r="Z1404" s="263"/>
      <c r="AB1404" s="265" t="str">
        <f t="shared" si="203"/>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201"/>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202"/>
        <v>0</v>
      </c>
      <c r="Y1405" s="263"/>
      <c r="Z1405" s="263"/>
      <c r="AB1405" s="265" t="str">
        <f t="shared" si="203"/>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201"/>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202"/>
        <v>0</v>
      </c>
      <c r="Y1406" s="263"/>
      <c r="Z1406" s="263"/>
      <c r="AB1406" s="265" t="str">
        <f t="shared" si="203"/>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201"/>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202"/>
        <v>0</v>
      </c>
      <c r="Y1407" s="263"/>
      <c r="Z1407" s="263"/>
      <c r="AB1407" s="265" t="str">
        <f t="shared" si="203"/>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201"/>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202"/>
        <v>0</v>
      </c>
      <c r="Y1408" s="263"/>
      <c r="Z1408" s="263"/>
      <c r="AB1408" s="265" t="str">
        <f t="shared" si="203"/>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201"/>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202"/>
        <v>0</v>
      </c>
      <c r="Y1409" s="263"/>
      <c r="Z1409" s="263"/>
      <c r="AB1409" s="265" t="str">
        <f t="shared" si="203"/>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201"/>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202"/>
        <v>0</v>
      </c>
      <c r="Y1410" s="263"/>
      <c r="Z1410" s="263"/>
      <c r="AB1410" s="265" t="str">
        <f t="shared" si="203"/>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201"/>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202"/>
        <v>0</v>
      </c>
      <c r="Y1411" s="263"/>
      <c r="Z1411" s="263"/>
      <c r="AB1411" s="265" t="str">
        <f t="shared" si="203"/>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201"/>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202"/>
        <v>0</v>
      </c>
      <c r="Y1412" s="263"/>
      <c r="Z1412" s="263"/>
      <c r="AB1412" s="265" t="str">
        <f t="shared" si="203"/>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201"/>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202"/>
        <v>0</v>
      </c>
      <c r="Y1413" s="263"/>
      <c r="Z1413" s="263"/>
      <c r="AB1413" s="265" t="str">
        <f t="shared" si="203"/>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201"/>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202"/>
        <v>0</v>
      </c>
      <c r="Y1414" s="263"/>
      <c r="Z1414" s="263"/>
      <c r="AB1414" s="265" t="str">
        <f t="shared" si="203"/>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201"/>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202"/>
        <v>0</v>
      </c>
      <c r="Y1415" s="263"/>
      <c r="Z1415" s="263"/>
      <c r="AB1415" s="265" t="str">
        <f t="shared" si="203"/>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201"/>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202"/>
        <v>0</v>
      </c>
      <c r="Y1416" s="263"/>
      <c r="Z1416" s="263"/>
      <c r="AB1416" s="265" t="str">
        <f t="shared" si="203"/>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201"/>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202"/>
        <v>0</v>
      </c>
      <c r="Y1417" s="263"/>
      <c r="Z1417" s="263"/>
      <c r="AB1417" s="265" t="str">
        <f t="shared" si="203"/>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201"/>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202"/>
        <v>0</v>
      </c>
      <c r="Y1418" s="263"/>
      <c r="Z1418" s="263"/>
      <c r="AB1418" s="265" t="str">
        <f t="shared" si="203"/>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201"/>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202"/>
        <v>0</v>
      </c>
      <c r="Y1419" s="263"/>
      <c r="Z1419" s="263"/>
      <c r="AB1419" s="265" t="str">
        <f t="shared" si="203"/>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201"/>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202"/>
        <v>0</v>
      </c>
      <c r="Y1420" s="263"/>
      <c r="Z1420" s="263"/>
      <c r="AB1420" s="265" t="str">
        <f t="shared" si="203"/>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201"/>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202"/>
        <v>0</v>
      </c>
      <c r="Y1421" s="263"/>
      <c r="Z1421" s="263"/>
      <c r="AB1421" s="265" t="str">
        <f t="shared" si="203"/>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201"/>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202"/>
        <v>0</v>
      </c>
      <c r="Y1422" s="263"/>
      <c r="Z1422" s="263"/>
      <c r="AB1422" s="265" t="str">
        <f t="shared" si="203"/>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201"/>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202"/>
        <v>0</v>
      </c>
      <c r="Y1423" s="263"/>
      <c r="Z1423" s="263"/>
      <c r="AB1423" s="265" t="str">
        <f t="shared" si="203"/>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201"/>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202"/>
        <v>0</v>
      </c>
      <c r="Y1424" s="263"/>
      <c r="Z1424" s="263"/>
      <c r="AB1424" s="265" t="str">
        <f t="shared" si="203"/>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201"/>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202"/>
        <v>0</v>
      </c>
      <c r="Y1425" s="263"/>
      <c r="Z1425" s="263"/>
      <c r="AB1425" s="265" t="str">
        <f t="shared" si="203"/>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201"/>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202"/>
        <v>0</v>
      </c>
      <c r="Y1426" s="263"/>
      <c r="Z1426" s="263"/>
      <c r="AB1426" s="265" t="str">
        <f t="shared" si="203"/>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ca="1" si="201"/>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ca="1" si="202"/>
        <v>0</v>
      </c>
      <c r="Y1427" s="263"/>
      <c r="Z1427" s="263"/>
      <c r="AB1427" s="265" t="str">
        <f t="shared" si="203"/>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ref="S1433:S1463" ca="1" si="204">IF(B1433="","",IF(ISERROR(MATCH($E1433,CL,0)),"Unknown",INDIRECT("'C'!$A$"&amp;MATCH($E1433,CL,0)+1)))</f>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ref="X1433:X1463" ca="1" si="205">IF(AND(C1433="Smelter not listed",OR(LEN(D1433)=0,LEN(E1433)=0)),1,0)</f>
        <v>0</v>
      </c>
      <c r="Y1433" s="263"/>
      <c r="Z1433" s="263"/>
      <c r="AB1433" s="265" t="str">
        <f t="shared" ref="AB1433:AB1463" si="206">B1433&amp;C1433</f>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4"/>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5"/>
        <v>0</v>
      </c>
      <c r="Y1434" s="263"/>
      <c r="Z1434" s="263"/>
      <c r="AB1434" s="265" t="str">
        <f t="shared" si="206"/>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4"/>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5"/>
        <v>0</v>
      </c>
      <c r="Y1435" s="263"/>
      <c r="Z1435" s="263"/>
      <c r="AB1435" s="265" t="str">
        <f t="shared" si="206"/>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4"/>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5"/>
        <v>0</v>
      </c>
      <c r="Y1436" s="263"/>
      <c r="Z1436" s="263"/>
      <c r="AB1436" s="265" t="str">
        <f t="shared" si="206"/>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4"/>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5"/>
        <v>0</v>
      </c>
      <c r="Y1437" s="263"/>
      <c r="Z1437" s="263"/>
      <c r="AB1437" s="265" t="str">
        <f t="shared" si="206"/>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4"/>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5"/>
        <v>0</v>
      </c>
      <c r="Y1438" s="263"/>
      <c r="Z1438" s="263"/>
      <c r="AB1438" s="265" t="str">
        <f t="shared" si="206"/>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4"/>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5"/>
        <v>0</v>
      </c>
      <c r="Y1439" s="263"/>
      <c r="Z1439" s="263"/>
      <c r="AB1439" s="265" t="str">
        <f t="shared" si="206"/>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4"/>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5"/>
        <v>0</v>
      </c>
      <c r="Y1440" s="263"/>
      <c r="Z1440" s="263"/>
      <c r="AB1440" s="265" t="str">
        <f t="shared" si="206"/>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4"/>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5"/>
        <v>0</v>
      </c>
      <c r="Y1441" s="263"/>
      <c r="Z1441" s="263"/>
      <c r="AB1441" s="265" t="str">
        <f t="shared" si="206"/>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4"/>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5"/>
        <v>0</v>
      </c>
      <c r="Y1442" s="263"/>
      <c r="Z1442" s="263"/>
      <c r="AB1442" s="265" t="str">
        <f t="shared" si="206"/>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4"/>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5"/>
        <v>0</v>
      </c>
      <c r="Y1443" s="263"/>
      <c r="Z1443" s="263"/>
      <c r="AB1443" s="265" t="str">
        <f t="shared" si="206"/>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4"/>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5"/>
        <v>0</v>
      </c>
      <c r="Y1444" s="263"/>
      <c r="Z1444" s="263"/>
      <c r="AB1444" s="265" t="str">
        <f t="shared" si="206"/>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4"/>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5"/>
        <v>0</v>
      </c>
      <c r="Y1445" s="263"/>
      <c r="Z1445" s="263"/>
      <c r="AB1445" s="265" t="str">
        <f t="shared" si="206"/>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4"/>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5"/>
        <v>0</v>
      </c>
      <c r="Y1446" s="263"/>
      <c r="Z1446" s="263"/>
      <c r="AB1446" s="265" t="str">
        <f t="shared" si="206"/>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4"/>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5"/>
        <v>0</v>
      </c>
      <c r="Y1447" s="263"/>
      <c r="Z1447" s="263"/>
      <c r="AB1447" s="265" t="str">
        <f t="shared" si="206"/>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4"/>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5"/>
        <v>0</v>
      </c>
      <c r="Y1448" s="263"/>
      <c r="Z1448" s="263"/>
      <c r="AB1448" s="265" t="str">
        <f t="shared" si="206"/>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4"/>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5"/>
        <v>0</v>
      </c>
      <c r="Y1449" s="263"/>
      <c r="Z1449" s="263"/>
      <c r="AB1449" s="265" t="str">
        <f t="shared" si="206"/>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4"/>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5"/>
        <v>0</v>
      </c>
      <c r="Y1450" s="263"/>
      <c r="Z1450" s="263"/>
      <c r="AB1450" s="265" t="str">
        <f t="shared" si="206"/>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4"/>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5"/>
        <v>0</v>
      </c>
      <c r="Y1451" s="263"/>
      <c r="Z1451" s="263"/>
      <c r="AB1451" s="265" t="str">
        <f t="shared" si="206"/>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4"/>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5"/>
        <v>0</v>
      </c>
      <c r="Y1452" s="263"/>
      <c r="Z1452" s="263"/>
      <c r="AB1452" s="265" t="str">
        <f t="shared" si="206"/>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4"/>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5"/>
        <v>0</v>
      </c>
      <c r="Y1453" s="263"/>
      <c r="Z1453" s="263"/>
      <c r="AB1453" s="265" t="str">
        <f t="shared" si="206"/>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4"/>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5"/>
        <v>0</v>
      </c>
      <c r="Y1454" s="263"/>
      <c r="Z1454" s="263"/>
      <c r="AB1454" s="265" t="str">
        <f t="shared" si="206"/>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4"/>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5"/>
        <v>0</v>
      </c>
      <c r="Y1455" s="263"/>
      <c r="Z1455" s="263"/>
      <c r="AB1455" s="265" t="str">
        <f t="shared" si="206"/>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4"/>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5"/>
        <v>0</v>
      </c>
      <c r="Y1456" s="263"/>
      <c r="Z1456" s="263"/>
      <c r="AB1456" s="265" t="str">
        <f t="shared" si="206"/>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4"/>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5"/>
        <v>0</v>
      </c>
      <c r="Y1457" s="263"/>
      <c r="Z1457" s="263"/>
      <c r="AB1457" s="265" t="str">
        <f t="shared" si="206"/>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ca="1" si="204"/>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ca="1" si="205"/>
        <v>0</v>
      </c>
      <c r="Y1458" s="263"/>
      <c r="Z1458" s="263"/>
      <c r="AB1458" s="265" t="str">
        <f t="shared" si="206"/>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ca="1" si="204"/>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ca="1" si="205"/>
        <v>0</v>
      </c>
      <c r="Y1459" s="263"/>
      <c r="Z1459" s="263"/>
      <c r="AB1459" s="265" t="str">
        <f t="shared" si="206"/>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4"/>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5"/>
        <v>0</v>
      </c>
      <c r="Y1460" s="263"/>
      <c r="Z1460" s="263"/>
      <c r="AB1460" s="265" t="str">
        <f t="shared" si="206"/>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4"/>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5"/>
        <v>0</v>
      </c>
      <c r="Y1461" s="263"/>
      <c r="Z1461" s="263"/>
      <c r="AB1461" s="265" t="str">
        <f t="shared" si="206"/>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4"/>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5"/>
        <v>0</v>
      </c>
      <c r="Y1462" s="263"/>
      <c r="Z1462" s="263"/>
      <c r="AB1462" s="265" t="str">
        <f t="shared" si="206"/>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4"/>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5"/>
        <v>0</v>
      </c>
      <c r="Y1463" s="263"/>
      <c r="Z1463" s="263"/>
      <c r="AB1463" s="265" t="str">
        <f t="shared" si="206"/>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ref="S1464" ca="1" si="207">IF(B1464="","",IF(ISERROR(MATCH($E1464,CL,0)),"Unknown",INDIRECT("'C'!$A$"&amp;MATCH($E1464,CL,0)+1)))</f>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ref="X1464" ca="1" si="208">IF(AND(C1464="Smelter not listed",OR(LEN(D1464)=0,LEN(E1464)=0)),1,0)</f>
        <v>0</v>
      </c>
      <c r="Y1464" s="263"/>
      <c r="Z1464" s="263"/>
      <c r="AB1464" s="265" t="str">
        <f t="shared" ref="AB1464" si="209">B1464&amp;C1464</f>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ref="S1465:S1496" ca="1" si="210">IF(B1465="","",IF(ISERROR(MATCH($E1465,CL,0)),"Unknown",INDIRECT("'C'!$A$"&amp;MATCH($E1465,CL,0)+1)))</f>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ref="X1465:X1496" ca="1" si="211">IF(AND(C1465="Smelter not listed",OR(LEN(D1465)=0,LEN(E1465)=0)),1,0)</f>
        <v>0</v>
      </c>
      <c r="Y1465" s="263"/>
      <c r="Z1465" s="263"/>
      <c r="AB1465" s="265" t="str">
        <f t="shared" ref="AB1465:AB1496" si="212">B1465&amp;C1465</f>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10"/>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11"/>
        <v>0</v>
      </c>
      <c r="Y1466" s="263"/>
      <c r="Z1466" s="263"/>
      <c r="AB1466" s="265" t="str">
        <f t="shared" si="212"/>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10"/>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11"/>
        <v>0</v>
      </c>
      <c r="Y1467" s="263"/>
      <c r="Z1467" s="263"/>
      <c r="AB1467" s="265" t="str">
        <f t="shared" si="212"/>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10"/>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11"/>
        <v>0</v>
      </c>
      <c r="Y1468" s="263"/>
      <c r="Z1468" s="263"/>
      <c r="AB1468" s="265" t="str">
        <f t="shared" si="212"/>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10"/>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11"/>
        <v>0</v>
      </c>
      <c r="Y1469" s="263"/>
      <c r="Z1469" s="263"/>
      <c r="AB1469" s="265" t="str">
        <f t="shared" si="212"/>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10"/>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11"/>
        <v>0</v>
      </c>
      <c r="Y1470" s="263"/>
      <c r="Z1470" s="263"/>
      <c r="AB1470" s="265" t="str">
        <f t="shared" si="212"/>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10"/>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11"/>
        <v>0</v>
      </c>
      <c r="Y1471" s="263"/>
      <c r="Z1471" s="263"/>
      <c r="AB1471" s="265" t="str">
        <f t="shared" si="212"/>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10"/>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11"/>
        <v>0</v>
      </c>
      <c r="Y1472" s="263"/>
      <c r="Z1472" s="263"/>
      <c r="AB1472" s="265" t="str">
        <f t="shared" si="212"/>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10"/>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11"/>
        <v>0</v>
      </c>
      <c r="Y1473" s="263"/>
      <c r="Z1473" s="263"/>
      <c r="AB1473" s="265" t="str">
        <f t="shared" si="212"/>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10"/>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11"/>
        <v>0</v>
      </c>
      <c r="Y1474" s="263"/>
      <c r="Z1474" s="263"/>
      <c r="AB1474" s="265" t="str">
        <f t="shared" si="212"/>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10"/>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11"/>
        <v>0</v>
      </c>
      <c r="Y1475" s="263"/>
      <c r="Z1475" s="263"/>
      <c r="AB1475" s="265" t="str">
        <f t="shared" si="212"/>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10"/>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11"/>
        <v>0</v>
      </c>
      <c r="Y1476" s="263"/>
      <c r="Z1476" s="263"/>
      <c r="AB1476" s="265" t="str">
        <f t="shared" si="212"/>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10"/>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11"/>
        <v>0</v>
      </c>
      <c r="Y1477" s="263"/>
      <c r="Z1477" s="263"/>
      <c r="AB1477" s="265" t="str">
        <f t="shared" si="212"/>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10"/>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11"/>
        <v>0</v>
      </c>
      <c r="Y1478" s="263"/>
      <c r="Z1478" s="263"/>
      <c r="AB1478" s="265" t="str">
        <f t="shared" si="212"/>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10"/>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11"/>
        <v>0</v>
      </c>
      <c r="Y1479" s="263"/>
      <c r="Z1479" s="263"/>
      <c r="AB1479" s="265" t="str">
        <f t="shared" si="212"/>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10"/>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11"/>
        <v>0</v>
      </c>
      <c r="Y1480" s="263"/>
      <c r="Z1480" s="263"/>
      <c r="AB1480" s="265" t="str">
        <f t="shared" si="212"/>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10"/>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11"/>
        <v>0</v>
      </c>
      <c r="Y1481" s="263"/>
      <c r="Z1481" s="263"/>
      <c r="AB1481" s="265" t="str">
        <f t="shared" si="212"/>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10"/>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11"/>
        <v>0</v>
      </c>
      <c r="Y1482" s="263"/>
      <c r="Z1482" s="263"/>
      <c r="AB1482" s="265" t="str">
        <f t="shared" si="212"/>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10"/>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11"/>
        <v>0</v>
      </c>
      <c r="Y1483" s="263"/>
      <c r="Z1483" s="263"/>
      <c r="AB1483" s="265" t="str">
        <f t="shared" si="212"/>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10"/>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11"/>
        <v>0</v>
      </c>
      <c r="Y1484" s="263"/>
      <c r="Z1484" s="263"/>
      <c r="AB1484" s="265" t="str">
        <f t="shared" si="212"/>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10"/>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11"/>
        <v>0</v>
      </c>
      <c r="Y1485" s="263"/>
      <c r="Z1485" s="263"/>
      <c r="AB1485" s="265" t="str">
        <f t="shared" si="212"/>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10"/>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11"/>
        <v>0</v>
      </c>
      <c r="Y1486" s="263"/>
      <c r="Z1486" s="263"/>
      <c r="AB1486" s="265" t="str">
        <f t="shared" si="212"/>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10"/>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11"/>
        <v>0</v>
      </c>
      <c r="Y1487" s="263"/>
      <c r="Z1487" s="263"/>
      <c r="AB1487" s="265" t="str">
        <f t="shared" si="212"/>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10"/>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11"/>
        <v>0</v>
      </c>
      <c r="Y1488" s="263"/>
      <c r="Z1488" s="263"/>
      <c r="AB1488" s="265" t="str">
        <f t="shared" si="212"/>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10"/>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11"/>
        <v>0</v>
      </c>
      <c r="Y1489" s="263"/>
      <c r="Z1489" s="263"/>
      <c r="AB1489" s="265" t="str">
        <f t="shared" si="212"/>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10"/>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11"/>
        <v>0</v>
      </c>
      <c r="Y1490" s="263"/>
      <c r="Z1490" s="263"/>
      <c r="AB1490" s="265" t="str">
        <f t="shared" si="212"/>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ca="1" si="210"/>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ca="1" si="211"/>
        <v>0</v>
      </c>
      <c r="Y1491" s="263"/>
      <c r="Z1491" s="263"/>
      <c r="AB1491" s="265" t="str">
        <f t="shared" si="212"/>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ref="S1497:S1527" ca="1" si="213">IF(B1497="","",IF(ISERROR(MATCH($E1497,CL,0)),"Unknown",INDIRECT("'C'!$A$"&amp;MATCH($E1497,CL,0)+1)))</f>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ref="X1497:X1527" ca="1" si="214">IF(AND(C1497="Smelter not listed",OR(LEN(D1497)=0,LEN(E1497)=0)),1,0)</f>
        <v>0</v>
      </c>
      <c r="Y1497" s="263"/>
      <c r="Z1497" s="263"/>
      <c r="AB1497" s="265" t="str">
        <f t="shared" ref="AB1497:AB1527" si="215">B1497&amp;C1497</f>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3"/>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4"/>
        <v>0</v>
      </c>
      <c r="Y1498" s="263"/>
      <c r="Z1498" s="263"/>
      <c r="AB1498" s="265" t="str">
        <f t="shared" si="215"/>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3"/>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4"/>
        <v>0</v>
      </c>
      <c r="Y1499" s="263"/>
      <c r="Z1499" s="263"/>
      <c r="AB1499" s="265" t="str">
        <f t="shared" si="215"/>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3"/>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4"/>
        <v>0</v>
      </c>
      <c r="Y1500" s="263"/>
      <c r="Z1500" s="263"/>
      <c r="AB1500" s="265" t="str">
        <f t="shared" si="215"/>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3"/>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4"/>
        <v>0</v>
      </c>
      <c r="Y1501" s="263"/>
      <c r="Z1501" s="263"/>
      <c r="AB1501" s="265" t="str">
        <f t="shared" si="215"/>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3"/>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4"/>
        <v>0</v>
      </c>
      <c r="Y1502" s="263"/>
      <c r="Z1502" s="263"/>
      <c r="AB1502" s="265" t="str">
        <f t="shared" si="215"/>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3"/>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4"/>
        <v>0</v>
      </c>
      <c r="Y1503" s="263"/>
      <c r="Z1503" s="263"/>
      <c r="AB1503" s="265" t="str">
        <f t="shared" si="215"/>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3"/>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4"/>
        <v>0</v>
      </c>
      <c r="Y1504" s="263"/>
      <c r="Z1504" s="263"/>
      <c r="AB1504" s="265" t="str">
        <f t="shared" si="215"/>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3"/>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4"/>
        <v>0</v>
      </c>
      <c r="Y1505" s="263"/>
      <c r="Z1505" s="263"/>
      <c r="AB1505" s="265" t="str">
        <f t="shared" si="215"/>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3"/>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4"/>
        <v>0</v>
      </c>
      <c r="Y1506" s="263"/>
      <c r="Z1506" s="263"/>
      <c r="AB1506" s="265" t="str">
        <f t="shared" si="215"/>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3"/>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4"/>
        <v>0</v>
      </c>
      <c r="Y1507" s="263"/>
      <c r="Z1507" s="263"/>
      <c r="AB1507" s="265" t="str">
        <f t="shared" si="215"/>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3"/>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4"/>
        <v>0</v>
      </c>
      <c r="Y1508" s="263"/>
      <c r="Z1508" s="263"/>
      <c r="AB1508" s="265" t="str">
        <f t="shared" si="215"/>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3"/>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4"/>
        <v>0</v>
      </c>
      <c r="Y1509" s="263"/>
      <c r="Z1509" s="263"/>
      <c r="AB1509" s="265" t="str">
        <f t="shared" si="215"/>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3"/>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4"/>
        <v>0</v>
      </c>
      <c r="Y1510" s="263"/>
      <c r="Z1510" s="263"/>
      <c r="AB1510" s="265" t="str">
        <f t="shared" si="215"/>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3"/>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4"/>
        <v>0</v>
      </c>
      <c r="Y1511" s="263"/>
      <c r="Z1511" s="263"/>
      <c r="AB1511" s="265" t="str">
        <f t="shared" si="215"/>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3"/>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4"/>
        <v>0</v>
      </c>
      <c r="Y1512" s="263"/>
      <c r="Z1512" s="263"/>
      <c r="AB1512" s="265" t="str">
        <f t="shared" si="215"/>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3"/>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4"/>
        <v>0</v>
      </c>
      <c r="Y1513" s="263"/>
      <c r="Z1513" s="263"/>
      <c r="AB1513" s="265" t="str">
        <f t="shared" si="215"/>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3"/>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4"/>
        <v>0</v>
      </c>
      <c r="Y1514" s="263"/>
      <c r="Z1514" s="263"/>
      <c r="AB1514" s="265" t="str">
        <f t="shared" si="215"/>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3"/>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4"/>
        <v>0</v>
      </c>
      <c r="Y1515" s="263"/>
      <c r="Z1515" s="263"/>
      <c r="AB1515" s="265" t="str">
        <f t="shared" si="215"/>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3"/>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4"/>
        <v>0</v>
      </c>
      <c r="Y1516" s="263"/>
      <c r="Z1516" s="263"/>
      <c r="AB1516" s="265" t="str">
        <f t="shared" si="215"/>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3"/>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4"/>
        <v>0</v>
      </c>
      <c r="Y1517" s="263"/>
      <c r="Z1517" s="263"/>
      <c r="AB1517" s="265" t="str">
        <f t="shared" si="215"/>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3"/>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4"/>
        <v>0</v>
      </c>
      <c r="Y1518" s="263"/>
      <c r="Z1518" s="263"/>
      <c r="AB1518" s="265" t="str">
        <f t="shared" si="215"/>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3"/>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4"/>
        <v>0</v>
      </c>
      <c r="Y1519" s="263"/>
      <c r="Z1519" s="263"/>
      <c r="AB1519" s="265" t="str">
        <f t="shared" si="215"/>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3"/>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4"/>
        <v>0</v>
      </c>
      <c r="Y1520" s="263"/>
      <c r="Z1520" s="263"/>
      <c r="AB1520" s="265" t="str">
        <f t="shared" si="215"/>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3"/>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4"/>
        <v>0</v>
      </c>
      <c r="Y1521" s="263"/>
      <c r="Z1521" s="263"/>
      <c r="AB1521" s="265" t="str">
        <f t="shared" si="215"/>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ca="1" si="213"/>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ca="1" si="214"/>
        <v>0</v>
      </c>
      <c r="Y1522" s="263"/>
      <c r="Z1522" s="263"/>
      <c r="AB1522" s="265" t="str">
        <f t="shared" si="215"/>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ca="1" si="213"/>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ca="1" si="214"/>
        <v>0</v>
      </c>
      <c r="Y1523" s="263"/>
      <c r="Z1523" s="263"/>
      <c r="AB1523" s="265" t="str">
        <f t="shared" si="215"/>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3"/>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4"/>
        <v>0</v>
      </c>
      <c r="Y1524" s="263"/>
      <c r="Z1524" s="263"/>
      <c r="AB1524" s="265" t="str">
        <f t="shared" si="215"/>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3"/>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4"/>
        <v>0</v>
      </c>
      <c r="Y1525" s="263"/>
      <c r="Z1525" s="263"/>
      <c r="AB1525" s="265" t="str">
        <f t="shared" si="215"/>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3"/>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4"/>
        <v>0</v>
      </c>
      <c r="Y1526" s="263"/>
      <c r="Z1526" s="263"/>
      <c r="AB1526" s="265" t="str">
        <f t="shared" si="215"/>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3"/>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4"/>
        <v>0</v>
      </c>
      <c r="Y1527" s="263"/>
      <c r="Z1527" s="263"/>
      <c r="AB1527" s="265" t="str">
        <f t="shared" si="215"/>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ref="S1528" ca="1" si="216">IF(B1528="","",IF(ISERROR(MATCH($E1528,CL,0)),"Unknown",INDIRECT("'C'!$A$"&amp;MATCH($E1528,CL,0)+1)))</f>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ref="X1528" ca="1" si="217">IF(AND(C1528="Smelter not listed",OR(LEN(D1528)=0,LEN(E1528)=0)),1,0)</f>
        <v>0</v>
      </c>
      <c r="Y1528" s="263"/>
      <c r="Z1528" s="263"/>
      <c r="AB1528" s="265" t="str">
        <f t="shared" ref="AB1528" si="218">B1528&amp;C1528</f>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ref="S1529:S1560" ca="1" si="219">IF(B1529="","",IF(ISERROR(MATCH($E1529,CL,0)),"Unknown",INDIRECT("'C'!$A$"&amp;MATCH($E1529,CL,0)+1)))</f>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ref="X1529:X1560" ca="1" si="220">IF(AND(C1529="Smelter not listed",OR(LEN(D1529)=0,LEN(E1529)=0)),1,0)</f>
        <v>0</v>
      </c>
      <c r="Y1529" s="263"/>
      <c r="Z1529" s="263"/>
      <c r="AB1529" s="265" t="str">
        <f t="shared" ref="AB1529:AB1560" si="221">B1529&amp;C1529</f>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9"/>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20"/>
        <v>0</v>
      </c>
      <c r="Y1530" s="263"/>
      <c r="Z1530" s="263"/>
      <c r="AB1530" s="265" t="str">
        <f t="shared" si="221"/>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9"/>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20"/>
        <v>0</v>
      </c>
      <c r="Y1531" s="263"/>
      <c r="Z1531" s="263"/>
      <c r="AB1531" s="265" t="str">
        <f t="shared" si="221"/>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9"/>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20"/>
        <v>0</v>
      </c>
      <c r="Y1532" s="263"/>
      <c r="Z1532" s="263"/>
      <c r="AB1532" s="265" t="str">
        <f t="shared" si="221"/>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9"/>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20"/>
        <v>0</v>
      </c>
      <c r="Y1533" s="263"/>
      <c r="Z1533" s="263"/>
      <c r="AB1533" s="265" t="str">
        <f t="shared" si="221"/>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9"/>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20"/>
        <v>0</v>
      </c>
      <c r="Y1534" s="263"/>
      <c r="Z1534" s="263"/>
      <c r="AB1534" s="265" t="str">
        <f t="shared" si="221"/>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9"/>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20"/>
        <v>0</v>
      </c>
      <c r="Y1535" s="263"/>
      <c r="Z1535" s="263"/>
      <c r="AB1535" s="265" t="str">
        <f t="shared" si="221"/>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9"/>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20"/>
        <v>0</v>
      </c>
      <c r="Y1536" s="263"/>
      <c r="Z1536" s="263"/>
      <c r="AB1536" s="265" t="str">
        <f t="shared" si="221"/>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9"/>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20"/>
        <v>0</v>
      </c>
      <c r="Y1537" s="263"/>
      <c r="Z1537" s="263"/>
      <c r="AB1537" s="265" t="str">
        <f t="shared" si="221"/>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9"/>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20"/>
        <v>0</v>
      </c>
      <c r="Y1538" s="263"/>
      <c r="Z1538" s="263"/>
      <c r="AB1538" s="265" t="str">
        <f t="shared" si="221"/>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9"/>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20"/>
        <v>0</v>
      </c>
      <c r="Y1539" s="263"/>
      <c r="Z1539" s="263"/>
      <c r="AB1539" s="265" t="str">
        <f t="shared" si="221"/>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9"/>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20"/>
        <v>0</v>
      </c>
      <c r="Y1540" s="263"/>
      <c r="Z1540" s="263"/>
      <c r="AB1540" s="265" t="str">
        <f t="shared" si="221"/>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9"/>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20"/>
        <v>0</v>
      </c>
      <c r="Y1541" s="263"/>
      <c r="Z1541" s="263"/>
      <c r="AB1541" s="265" t="str">
        <f t="shared" si="221"/>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9"/>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20"/>
        <v>0</v>
      </c>
      <c r="Y1542" s="263"/>
      <c r="Z1542" s="263"/>
      <c r="AB1542" s="265" t="str">
        <f t="shared" si="221"/>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9"/>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20"/>
        <v>0</v>
      </c>
      <c r="Y1543" s="263"/>
      <c r="Z1543" s="263"/>
      <c r="AB1543" s="265" t="str">
        <f t="shared" si="221"/>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9"/>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20"/>
        <v>0</v>
      </c>
      <c r="Y1544" s="263"/>
      <c r="Z1544" s="263"/>
      <c r="AB1544" s="265" t="str">
        <f t="shared" si="221"/>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9"/>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20"/>
        <v>0</v>
      </c>
      <c r="Y1545" s="263"/>
      <c r="Z1545" s="263"/>
      <c r="AB1545" s="265" t="str">
        <f t="shared" si="221"/>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9"/>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20"/>
        <v>0</v>
      </c>
      <c r="Y1546" s="263"/>
      <c r="Z1546" s="263"/>
      <c r="AB1546" s="265" t="str">
        <f t="shared" si="221"/>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9"/>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20"/>
        <v>0</v>
      </c>
      <c r="Y1547" s="263"/>
      <c r="Z1547" s="263"/>
      <c r="AB1547" s="265" t="str">
        <f t="shared" si="221"/>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9"/>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20"/>
        <v>0</v>
      </c>
      <c r="Y1548" s="263"/>
      <c r="Z1548" s="263"/>
      <c r="AB1548" s="265" t="str">
        <f t="shared" si="221"/>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9"/>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20"/>
        <v>0</v>
      </c>
      <c r="Y1549" s="263"/>
      <c r="Z1549" s="263"/>
      <c r="AB1549" s="265" t="str">
        <f t="shared" si="221"/>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9"/>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20"/>
        <v>0</v>
      </c>
      <c r="Y1550" s="263"/>
      <c r="Z1550" s="263"/>
      <c r="AB1550" s="265" t="str">
        <f t="shared" si="221"/>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9"/>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20"/>
        <v>0</v>
      </c>
      <c r="Y1551" s="263"/>
      <c r="Z1551" s="263"/>
      <c r="AB1551" s="265" t="str">
        <f t="shared" si="221"/>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9"/>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20"/>
        <v>0</v>
      </c>
      <c r="Y1552" s="263"/>
      <c r="Z1552" s="263"/>
      <c r="AB1552" s="265" t="str">
        <f t="shared" si="221"/>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9"/>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20"/>
        <v>0</v>
      </c>
      <c r="Y1553" s="263"/>
      <c r="Z1553" s="263"/>
      <c r="AB1553" s="265" t="str">
        <f t="shared" si="221"/>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9"/>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20"/>
        <v>0</v>
      </c>
      <c r="Y1554" s="263"/>
      <c r="Z1554" s="263"/>
      <c r="AB1554" s="265" t="str">
        <f t="shared" si="221"/>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ca="1" si="219"/>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ca="1" si="220"/>
        <v>0</v>
      </c>
      <c r="Y1555" s="263"/>
      <c r="Z1555" s="263"/>
      <c r="AB1555" s="265" t="str">
        <f t="shared" si="221"/>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ref="S1561:S1591" ca="1" si="222">IF(B1561="","",IF(ISERROR(MATCH($E1561,CL,0)),"Unknown",INDIRECT("'C'!$A$"&amp;MATCH($E1561,CL,0)+1)))</f>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ref="X1561:X1591" ca="1" si="223">IF(AND(C1561="Smelter not listed",OR(LEN(D1561)=0,LEN(E1561)=0)),1,0)</f>
        <v>0</v>
      </c>
      <c r="Y1561" s="263"/>
      <c r="Z1561" s="263"/>
      <c r="AB1561" s="265" t="str">
        <f t="shared" ref="AB1561:AB1591" si="224">B1561&amp;C1561</f>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22"/>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3"/>
        <v>0</v>
      </c>
      <c r="Y1562" s="263"/>
      <c r="Z1562" s="263"/>
      <c r="AB1562" s="265" t="str">
        <f t="shared" si="224"/>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22"/>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3"/>
        <v>0</v>
      </c>
      <c r="Y1563" s="263"/>
      <c r="Z1563" s="263"/>
      <c r="AB1563" s="265" t="str">
        <f t="shared" si="224"/>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22"/>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3"/>
        <v>0</v>
      </c>
      <c r="Y1564" s="263"/>
      <c r="Z1564" s="263"/>
      <c r="AB1564" s="265" t="str">
        <f t="shared" si="224"/>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22"/>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3"/>
        <v>0</v>
      </c>
      <c r="Y1565" s="263"/>
      <c r="Z1565" s="263"/>
      <c r="AB1565" s="265" t="str">
        <f t="shared" si="224"/>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22"/>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3"/>
        <v>0</v>
      </c>
      <c r="Y1566" s="263"/>
      <c r="Z1566" s="263"/>
      <c r="AB1566" s="265" t="str">
        <f t="shared" si="224"/>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22"/>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3"/>
        <v>0</v>
      </c>
      <c r="Y1567" s="263"/>
      <c r="Z1567" s="263"/>
      <c r="AB1567" s="265" t="str">
        <f t="shared" si="224"/>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22"/>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3"/>
        <v>0</v>
      </c>
      <c r="Y1568" s="263"/>
      <c r="Z1568" s="263"/>
      <c r="AB1568" s="265" t="str">
        <f t="shared" si="224"/>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22"/>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3"/>
        <v>0</v>
      </c>
      <c r="Y1569" s="263"/>
      <c r="Z1569" s="263"/>
      <c r="AB1569" s="265" t="str">
        <f t="shared" si="224"/>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22"/>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3"/>
        <v>0</v>
      </c>
      <c r="Y1570" s="263"/>
      <c r="Z1570" s="263"/>
      <c r="AB1570" s="265" t="str">
        <f t="shared" si="224"/>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22"/>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3"/>
        <v>0</v>
      </c>
      <c r="Y1571" s="263"/>
      <c r="Z1571" s="263"/>
      <c r="AB1571" s="265" t="str">
        <f t="shared" si="224"/>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22"/>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3"/>
        <v>0</v>
      </c>
      <c r="Y1572" s="263"/>
      <c r="Z1572" s="263"/>
      <c r="AB1572" s="265" t="str">
        <f t="shared" si="224"/>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22"/>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3"/>
        <v>0</v>
      </c>
      <c r="Y1573" s="263"/>
      <c r="Z1573" s="263"/>
      <c r="AB1573" s="265" t="str">
        <f t="shared" si="224"/>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22"/>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3"/>
        <v>0</v>
      </c>
      <c r="Y1574" s="263"/>
      <c r="Z1574" s="263"/>
      <c r="AB1574" s="265" t="str">
        <f t="shared" si="224"/>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22"/>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3"/>
        <v>0</v>
      </c>
      <c r="Y1575" s="263"/>
      <c r="Z1575" s="263"/>
      <c r="AB1575" s="265" t="str">
        <f t="shared" si="224"/>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22"/>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3"/>
        <v>0</v>
      </c>
      <c r="Y1576" s="263"/>
      <c r="Z1576" s="263"/>
      <c r="AB1576" s="265" t="str">
        <f t="shared" si="224"/>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22"/>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3"/>
        <v>0</v>
      </c>
      <c r="Y1577" s="263"/>
      <c r="Z1577" s="263"/>
      <c r="AB1577" s="265" t="str">
        <f t="shared" si="224"/>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22"/>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3"/>
        <v>0</v>
      </c>
      <c r="Y1578" s="263"/>
      <c r="Z1578" s="263"/>
      <c r="AB1578" s="265" t="str">
        <f t="shared" si="224"/>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22"/>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3"/>
        <v>0</v>
      </c>
      <c r="Y1579" s="263"/>
      <c r="Z1579" s="263"/>
      <c r="AB1579" s="265" t="str">
        <f t="shared" si="224"/>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22"/>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3"/>
        <v>0</v>
      </c>
      <c r="Y1580" s="263"/>
      <c r="Z1580" s="263"/>
      <c r="AB1580" s="265" t="str">
        <f t="shared" si="224"/>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22"/>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3"/>
        <v>0</v>
      </c>
      <c r="Y1581" s="263"/>
      <c r="Z1581" s="263"/>
      <c r="AB1581" s="265" t="str">
        <f t="shared" si="224"/>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22"/>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3"/>
        <v>0</v>
      </c>
      <c r="Y1582" s="263"/>
      <c r="Z1582" s="263"/>
      <c r="AB1582" s="265" t="str">
        <f t="shared" si="224"/>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22"/>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3"/>
        <v>0</v>
      </c>
      <c r="Y1583" s="263"/>
      <c r="Z1583" s="263"/>
      <c r="AB1583" s="265" t="str">
        <f t="shared" si="224"/>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22"/>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3"/>
        <v>0</v>
      </c>
      <c r="Y1584" s="263"/>
      <c r="Z1584" s="263"/>
      <c r="AB1584" s="265" t="str">
        <f t="shared" si="224"/>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22"/>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3"/>
        <v>0</v>
      </c>
      <c r="Y1585" s="263"/>
      <c r="Z1585" s="263"/>
      <c r="AB1585" s="265" t="str">
        <f t="shared" si="224"/>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ca="1" si="222"/>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ca="1" si="223"/>
        <v>0</v>
      </c>
      <c r="Y1586" s="263"/>
      <c r="Z1586" s="263"/>
      <c r="AB1586" s="265" t="str">
        <f t="shared" si="224"/>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ca="1" si="222"/>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ca="1" si="223"/>
        <v>0</v>
      </c>
      <c r="Y1587" s="263"/>
      <c r="Z1587" s="263"/>
      <c r="AB1587" s="265" t="str">
        <f t="shared" si="224"/>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2"/>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3"/>
        <v>0</v>
      </c>
      <c r="Y1588" s="263"/>
      <c r="Z1588" s="263"/>
      <c r="AB1588" s="265" t="str">
        <f t="shared" si="224"/>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2"/>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3"/>
        <v>0</v>
      </c>
      <c r="Y1589" s="263"/>
      <c r="Z1589" s="263"/>
      <c r="AB1589" s="265" t="str">
        <f t="shared" si="224"/>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2"/>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3"/>
        <v>0</v>
      </c>
      <c r="Y1590" s="263"/>
      <c r="Z1590" s="263"/>
      <c r="AB1590" s="265" t="str">
        <f t="shared" si="224"/>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2"/>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3"/>
        <v>0</v>
      </c>
      <c r="Y1591" s="263"/>
      <c r="Z1591" s="263"/>
      <c r="AB1591" s="265" t="str">
        <f t="shared" si="224"/>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ref="S1592" ca="1" si="225">IF(B1592="","",IF(ISERROR(MATCH($E1592,CL,0)),"Unknown",INDIRECT("'C'!$A$"&amp;MATCH($E1592,CL,0)+1)))</f>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ref="X1592" ca="1" si="226">IF(AND(C1592="Smelter not listed",OR(LEN(D1592)=0,LEN(E1592)=0)),1,0)</f>
        <v>0</v>
      </c>
      <c r="Y1592" s="263"/>
      <c r="Z1592" s="263"/>
      <c r="AB1592" s="265" t="str">
        <f t="shared" ref="AB1592" si="227">B1592&amp;C1592</f>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ref="S1593:S1624" ca="1" si="228">IF(B1593="","",IF(ISERROR(MATCH($E1593,CL,0)),"Unknown",INDIRECT("'C'!$A$"&amp;MATCH($E1593,CL,0)+1)))</f>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ref="X1593:X1624" ca="1" si="229">IF(AND(C1593="Smelter not listed",OR(LEN(D1593)=0,LEN(E1593)=0)),1,0)</f>
        <v>0</v>
      </c>
      <c r="Y1593" s="263"/>
      <c r="Z1593" s="263"/>
      <c r="AB1593" s="265" t="str">
        <f t="shared" ref="AB1593:AB1624" si="230">B1593&amp;C1593</f>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8"/>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9"/>
        <v>0</v>
      </c>
      <c r="Y1594" s="263"/>
      <c r="Z1594" s="263"/>
      <c r="AB1594" s="265" t="str">
        <f t="shared" si="230"/>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8"/>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9"/>
        <v>0</v>
      </c>
      <c r="Y1595" s="263"/>
      <c r="Z1595" s="263"/>
      <c r="AB1595" s="265" t="str">
        <f t="shared" si="230"/>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8"/>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9"/>
        <v>0</v>
      </c>
      <c r="Y1596" s="263"/>
      <c r="Z1596" s="263"/>
      <c r="AB1596" s="265" t="str">
        <f t="shared" si="230"/>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8"/>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9"/>
        <v>0</v>
      </c>
      <c r="Y1597" s="263"/>
      <c r="Z1597" s="263"/>
      <c r="AB1597" s="265" t="str">
        <f t="shared" si="230"/>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8"/>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9"/>
        <v>0</v>
      </c>
      <c r="Y1598" s="263"/>
      <c r="Z1598" s="263"/>
      <c r="AB1598" s="265" t="str">
        <f t="shared" si="230"/>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8"/>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9"/>
        <v>0</v>
      </c>
      <c r="Y1599" s="263"/>
      <c r="Z1599" s="263"/>
      <c r="AB1599" s="265" t="str">
        <f t="shared" si="230"/>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8"/>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9"/>
        <v>0</v>
      </c>
      <c r="Y1600" s="263"/>
      <c r="Z1600" s="263"/>
      <c r="AB1600" s="265" t="str">
        <f t="shared" si="230"/>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8"/>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9"/>
        <v>0</v>
      </c>
      <c r="Y1601" s="263"/>
      <c r="Z1601" s="263"/>
      <c r="AB1601" s="265" t="str">
        <f t="shared" si="230"/>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8"/>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9"/>
        <v>0</v>
      </c>
      <c r="Y1602" s="263"/>
      <c r="Z1602" s="263"/>
      <c r="AB1602" s="265" t="str">
        <f t="shared" si="230"/>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8"/>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9"/>
        <v>0</v>
      </c>
      <c r="Y1603" s="263"/>
      <c r="Z1603" s="263"/>
      <c r="AB1603" s="265" t="str">
        <f t="shared" si="230"/>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8"/>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9"/>
        <v>0</v>
      </c>
      <c r="Y1604" s="263"/>
      <c r="Z1604" s="263"/>
      <c r="AB1604" s="265" t="str">
        <f t="shared" si="230"/>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8"/>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9"/>
        <v>0</v>
      </c>
      <c r="Y1605" s="263"/>
      <c r="Z1605" s="263"/>
      <c r="AB1605" s="265" t="str">
        <f t="shared" si="230"/>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8"/>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9"/>
        <v>0</v>
      </c>
      <c r="Y1606" s="263"/>
      <c r="Z1606" s="263"/>
      <c r="AB1606" s="265" t="str">
        <f t="shared" si="230"/>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8"/>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9"/>
        <v>0</v>
      </c>
      <c r="Y1607" s="263"/>
      <c r="Z1607" s="263"/>
      <c r="AB1607" s="265" t="str">
        <f t="shared" si="230"/>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8"/>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9"/>
        <v>0</v>
      </c>
      <c r="Y1608" s="263"/>
      <c r="Z1608" s="263"/>
      <c r="AB1608" s="265" t="str">
        <f t="shared" si="230"/>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8"/>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9"/>
        <v>0</v>
      </c>
      <c r="Y1609" s="263"/>
      <c r="Z1609" s="263"/>
      <c r="AB1609" s="265" t="str">
        <f t="shared" si="230"/>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8"/>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9"/>
        <v>0</v>
      </c>
      <c r="Y1610" s="263"/>
      <c r="Z1610" s="263"/>
      <c r="AB1610" s="265" t="str">
        <f t="shared" si="230"/>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8"/>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9"/>
        <v>0</v>
      </c>
      <c r="Y1611" s="263"/>
      <c r="Z1611" s="263"/>
      <c r="AB1611" s="265" t="str">
        <f t="shared" si="230"/>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8"/>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9"/>
        <v>0</v>
      </c>
      <c r="Y1612" s="263"/>
      <c r="Z1612" s="263"/>
      <c r="AB1612" s="265" t="str">
        <f t="shared" si="230"/>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8"/>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9"/>
        <v>0</v>
      </c>
      <c r="Y1613" s="263"/>
      <c r="Z1613" s="263"/>
      <c r="AB1613" s="265" t="str">
        <f t="shared" si="230"/>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8"/>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9"/>
        <v>0</v>
      </c>
      <c r="Y1614" s="263"/>
      <c r="Z1614" s="263"/>
      <c r="AB1614" s="265" t="str">
        <f t="shared" si="230"/>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8"/>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9"/>
        <v>0</v>
      </c>
      <c r="Y1615" s="263"/>
      <c r="Z1615" s="263"/>
      <c r="AB1615" s="265" t="str">
        <f t="shared" si="230"/>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8"/>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9"/>
        <v>0</v>
      </c>
      <c r="Y1616" s="263"/>
      <c r="Z1616" s="263"/>
      <c r="AB1616" s="265" t="str">
        <f t="shared" si="230"/>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8"/>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9"/>
        <v>0</v>
      </c>
      <c r="Y1617" s="263"/>
      <c r="Z1617" s="263"/>
      <c r="AB1617" s="265" t="str">
        <f t="shared" si="230"/>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8"/>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9"/>
        <v>0</v>
      </c>
      <c r="Y1618" s="263"/>
      <c r="Z1618" s="263"/>
      <c r="AB1618" s="265" t="str">
        <f t="shared" si="230"/>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ca="1" si="228"/>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ca="1" si="229"/>
        <v>0</v>
      </c>
      <c r="Y1619" s="263"/>
      <c r="Z1619" s="263"/>
      <c r="AB1619" s="265" t="str">
        <f t="shared" si="230"/>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ref="S1625:S1655" ca="1" si="231">IF(B1625="","",IF(ISERROR(MATCH($E1625,CL,0)),"Unknown",INDIRECT("'C'!$A$"&amp;MATCH($E1625,CL,0)+1)))</f>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ref="X1625:X1655" ca="1" si="232">IF(AND(C1625="Smelter not listed",OR(LEN(D1625)=0,LEN(E1625)=0)),1,0)</f>
        <v>0</v>
      </c>
      <c r="Y1625" s="263"/>
      <c r="Z1625" s="263"/>
      <c r="AB1625" s="265" t="str">
        <f t="shared" ref="AB1625:AB1655" si="233">B1625&amp;C1625</f>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31"/>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32"/>
        <v>0</v>
      </c>
      <c r="Y1626" s="263"/>
      <c r="Z1626" s="263"/>
      <c r="AB1626" s="265" t="str">
        <f t="shared" si="233"/>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31"/>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32"/>
        <v>0</v>
      </c>
      <c r="Y1627" s="263"/>
      <c r="Z1627" s="263"/>
      <c r="AB1627" s="265" t="str">
        <f t="shared" si="233"/>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31"/>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32"/>
        <v>0</v>
      </c>
      <c r="Y1628" s="263"/>
      <c r="Z1628" s="263"/>
      <c r="AB1628" s="265" t="str">
        <f t="shared" si="233"/>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31"/>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32"/>
        <v>0</v>
      </c>
      <c r="Y1629" s="263"/>
      <c r="Z1629" s="263"/>
      <c r="AB1629" s="265" t="str">
        <f t="shared" si="233"/>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31"/>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32"/>
        <v>0</v>
      </c>
      <c r="Y1630" s="263"/>
      <c r="Z1630" s="263"/>
      <c r="AB1630" s="265" t="str">
        <f t="shared" si="233"/>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31"/>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32"/>
        <v>0</v>
      </c>
      <c r="Y1631" s="263"/>
      <c r="Z1631" s="263"/>
      <c r="AB1631" s="265" t="str">
        <f t="shared" si="233"/>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31"/>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32"/>
        <v>0</v>
      </c>
      <c r="Y1632" s="263"/>
      <c r="Z1632" s="263"/>
      <c r="AB1632" s="265" t="str">
        <f t="shared" si="233"/>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31"/>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32"/>
        <v>0</v>
      </c>
      <c r="Y1633" s="263"/>
      <c r="Z1633" s="263"/>
      <c r="AB1633" s="265" t="str">
        <f t="shared" si="233"/>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31"/>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32"/>
        <v>0</v>
      </c>
      <c r="Y1634" s="263"/>
      <c r="Z1634" s="263"/>
      <c r="AB1634" s="265" t="str">
        <f t="shared" si="233"/>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31"/>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32"/>
        <v>0</v>
      </c>
      <c r="Y1635" s="263"/>
      <c r="Z1635" s="263"/>
      <c r="AB1635" s="265" t="str">
        <f t="shared" si="233"/>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31"/>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32"/>
        <v>0</v>
      </c>
      <c r="Y1636" s="263"/>
      <c r="Z1636" s="263"/>
      <c r="AB1636" s="265" t="str">
        <f t="shared" si="233"/>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31"/>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32"/>
        <v>0</v>
      </c>
      <c r="Y1637" s="263"/>
      <c r="Z1637" s="263"/>
      <c r="AB1637" s="265" t="str">
        <f t="shared" si="233"/>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31"/>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32"/>
        <v>0</v>
      </c>
      <c r="Y1638" s="263"/>
      <c r="Z1638" s="263"/>
      <c r="AB1638" s="265" t="str">
        <f t="shared" si="233"/>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31"/>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32"/>
        <v>0</v>
      </c>
      <c r="Y1639" s="263"/>
      <c r="Z1639" s="263"/>
      <c r="AB1639" s="265" t="str">
        <f t="shared" si="233"/>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31"/>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32"/>
        <v>0</v>
      </c>
      <c r="Y1640" s="263"/>
      <c r="Z1640" s="263"/>
      <c r="AB1640" s="265" t="str">
        <f t="shared" si="233"/>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31"/>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32"/>
        <v>0</v>
      </c>
      <c r="Y1641" s="263"/>
      <c r="Z1641" s="263"/>
      <c r="AB1641" s="265" t="str">
        <f t="shared" si="233"/>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31"/>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32"/>
        <v>0</v>
      </c>
      <c r="Y1642" s="263"/>
      <c r="Z1642" s="263"/>
      <c r="AB1642" s="265" t="str">
        <f t="shared" si="233"/>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31"/>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32"/>
        <v>0</v>
      </c>
      <c r="Y1643" s="263"/>
      <c r="Z1643" s="263"/>
      <c r="AB1643" s="265" t="str">
        <f t="shared" si="233"/>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31"/>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32"/>
        <v>0</v>
      </c>
      <c r="Y1644" s="263"/>
      <c r="Z1644" s="263"/>
      <c r="AB1644" s="265" t="str">
        <f t="shared" si="233"/>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31"/>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32"/>
        <v>0</v>
      </c>
      <c r="Y1645" s="263"/>
      <c r="Z1645" s="263"/>
      <c r="AB1645" s="265" t="str">
        <f t="shared" si="233"/>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31"/>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32"/>
        <v>0</v>
      </c>
      <c r="Y1646" s="263"/>
      <c r="Z1646" s="263"/>
      <c r="AB1646" s="265" t="str">
        <f t="shared" si="233"/>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31"/>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32"/>
        <v>0</v>
      </c>
      <c r="Y1647" s="263"/>
      <c r="Z1647" s="263"/>
      <c r="AB1647" s="265" t="str">
        <f t="shared" si="233"/>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31"/>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32"/>
        <v>0</v>
      </c>
      <c r="Y1648" s="263"/>
      <c r="Z1648" s="263"/>
      <c r="AB1648" s="265" t="str">
        <f t="shared" si="233"/>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31"/>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32"/>
        <v>0</v>
      </c>
      <c r="Y1649" s="263"/>
      <c r="Z1649" s="263"/>
      <c r="AB1649" s="265" t="str">
        <f t="shared" si="233"/>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ca="1" si="231"/>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ca="1" si="232"/>
        <v>0</v>
      </c>
      <c r="Y1650" s="263"/>
      <c r="Z1650" s="263"/>
      <c r="AB1650" s="265" t="str">
        <f t="shared" si="233"/>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ca="1" si="231"/>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ca="1" si="232"/>
        <v>0</v>
      </c>
      <c r="Y1651" s="263"/>
      <c r="Z1651" s="263"/>
      <c r="AB1651" s="265" t="str">
        <f t="shared" si="233"/>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1"/>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2"/>
        <v>0</v>
      </c>
      <c r="Y1652" s="263"/>
      <c r="Z1652" s="263"/>
      <c r="AB1652" s="265" t="str">
        <f t="shared" si="233"/>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1"/>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2"/>
        <v>0</v>
      </c>
      <c r="Y1653" s="263"/>
      <c r="Z1653" s="263"/>
      <c r="AB1653" s="265" t="str">
        <f t="shared" si="233"/>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1"/>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2"/>
        <v>0</v>
      </c>
      <c r="Y1654" s="263"/>
      <c r="Z1654" s="263"/>
      <c r="AB1654" s="265" t="str">
        <f t="shared" si="233"/>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1"/>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2"/>
        <v>0</v>
      </c>
      <c r="Y1655" s="263"/>
      <c r="Z1655" s="263"/>
      <c r="AB1655" s="265" t="str">
        <f t="shared" si="233"/>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ref="S1656" ca="1" si="234">IF(B1656="","",IF(ISERROR(MATCH($E1656,CL,0)),"Unknown",INDIRECT("'C'!$A$"&amp;MATCH($E1656,CL,0)+1)))</f>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ref="X1656" ca="1" si="235">IF(AND(C1656="Smelter not listed",OR(LEN(D1656)=0,LEN(E1656)=0)),1,0)</f>
        <v>0</v>
      </c>
      <c r="Y1656" s="263"/>
      <c r="Z1656" s="263"/>
      <c r="AB1656" s="265" t="str">
        <f t="shared" ref="AB1656" si="236">B1656&amp;C1656</f>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ref="S1657:S1688" ca="1" si="237">IF(B1657="","",IF(ISERROR(MATCH($E1657,CL,0)),"Unknown",INDIRECT("'C'!$A$"&amp;MATCH($E1657,CL,0)+1)))</f>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ref="X1657:X1688" ca="1" si="238">IF(AND(C1657="Smelter not listed",OR(LEN(D1657)=0,LEN(E1657)=0)),1,0)</f>
        <v>0</v>
      </c>
      <c r="Y1657" s="263"/>
      <c r="Z1657" s="263"/>
      <c r="AB1657" s="265" t="str">
        <f t="shared" ref="AB1657:AB1688" si="239">B1657&amp;C1657</f>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7"/>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8"/>
        <v>0</v>
      </c>
      <c r="Y1658" s="263"/>
      <c r="Z1658" s="263"/>
      <c r="AB1658" s="265" t="str">
        <f t="shared" si="239"/>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7"/>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8"/>
        <v>0</v>
      </c>
      <c r="Y1659" s="263"/>
      <c r="Z1659" s="263"/>
      <c r="AB1659" s="265" t="str">
        <f t="shared" si="239"/>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7"/>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8"/>
        <v>0</v>
      </c>
      <c r="Y1660" s="263"/>
      <c r="Z1660" s="263"/>
      <c r="AB1660" s="265" t="str">
        <f t="shared" si="239"/>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7"/>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8"/>
        <v>0</v>
      </c>
      <c r="Y1661" s="263"/>
      <c r="Z1661" s="263"/>
      <c r="AB1661" s="265" t="str">
        <f t="shared" si="239"/>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7"/>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8"/>
        <v>0</v>
      </c>
      <c r="Y1662" s="263"/>
      <c r="Z1662" s="263"/>
      <c r="AB1662" s="265" t="str">
        <f t="shared" si="239"/>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7"/>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8"/>
        <v>0</v>
      </c>
      <c r="Y1663" s="263"/>
      <c r="Z1663" s="263"/>
      <c r="AB1663" s="265" t="str">
        <f t="shared" si="239"/>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7"/>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8"/>
        <v>0</v>
      </c>
      <c r="Y1664" s="263"/>
      <c r="Z1664" s="263"/>
      <c r="AB1664" s="265" t="str">
        <f t="shared" si="239"/>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7"/>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8"/>
        <v>0</v>
      </c>
      <c r="Y1665" s="263"/>
      <c r="Z1665" s="263"/>
      <c r="AB1665" s="265" t="str">
        <f t="shared" si="239"/>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7"/>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8"/>
        <v>0</v>
      </c>
      <c r="Y1666" s="263"/>
      <c r="Z1666" s="263"/>
      <c r="AB1666" s="265" t="str">
        <f t="shared" si="239"/>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7"/>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8"/>
        <v>0</v>
      </c>
      <c r="Y1667" s="263"/>
      <c r="Z1667" s="263"/>
      <c r="AB1667" s="265" t="str">
        <f t="shared" si="239"/>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7"/>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8"/>
        <v>0</v>
      </c>
      <c r="Y1668" s="263"/>
      <c r="Z1668" s="263"/>
      <c r="AB1668" s="265" t="str">
        <f t="shared" si="239"/>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7"/>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8"/>
        <v>0</v>
      </c>
      <c r="Y1669" s="263"/>
      <c r="Z1669" s="263"/>
      <c r="AB1669" s="265" t="str">
        <f t="shared" si="239"/>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7"/>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8"/>
        <v>0</v>
      </c>
      <c r="Y1670" s="263"/>
      <c r="Z1670" s="263"/>
      <c r="AB1670" s="265" t="str">
        <f t="shared" si="239"/>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7"/>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8"/>
        <v>0</v>
      </c>
      <c r="Y1671" s="263"/>
      <c r="Z1671" s="263"/>
      <c r="AB1671" s="265" t="str">
        <f t="shared" si="239"/>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7"/>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8"/>
        <v>0</v>
      </c>
      <c r="Y1672" s="263"/>
      <c r="Z1672" s="263"/>
      <c r="AB1672" s="265" t="str">
        <f t="shared" si="239"/>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7"/>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8"/>
        <v>0</v>
      </c>
      <c r="Y1673" s="263"/>
      <c r="Z1673" s="263"/>
      <c r="AB1673" s="265" t="str">
        <f t="shared" si="239"/>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7"/>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8"/>
        <v>0</v>
      </c>
      <c r="Y1674" s="263"/>
      <c r="Z1674" s="263"/>
      <c r="AB1674" s="265" t="str">
        <f t="shared" si="239"/>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7"/>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8"/>
        <v>0</v>
      </c>
      <c r="Y1675" s="263"/>
      <c r="Z1675" s="263"/>
      <c r="AB1675" s="265" t="str">
        <f t="shared" si="239"/>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7"/>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8"/>
        <v>0</v>
      </c>
      <c r="Y1676" s="263"/>
      <c r="Z1676" s="263"/>
      <c r="AB1676" s="265" t="str">
        <f t="shared" si="239"/>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7"/>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8"/>
        <v>0</v>
      </c>
      <c r="Y1677" s="263"/>
      <c r="Z1677" s="263"/>
      <c r="AB1677" s="265" t="str">
        <f t="shared" si="239"/>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7"/>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8"/>
        <v>0</v>
      </c>
      <c r="Y1678" s="263"/>
      <c r="Z1678" s="263"/>
      <c r="AB1678" s="265" t="str">
        <f t="shared" si="239"/>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7"/>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8"/>
        <v>0</v>
      </c>
      <c r="Y1679" s="263"/>
      <c r="Z1679" s="263"/>
      <c r="AB1679" s="265" t="str">
        <f t="shared" si="239"/>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7"/>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8"/>
        <v>0</v>
      </c>
      <c r="Y1680" s="263"/>
      <c r="Z1680" s="263"/>
      <c r="AB1680" s="265" t="str">
        <f t="shared" si="239"/>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7"/>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8"/>
        <v>0</v>
      </c>
      <c r="Y1681" s="263"/>
      <c r="Z1681" s="263"/>
      <c r="AB1681" s="265" t="str">
        <f t="shared" si="239"/>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7"/>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8"/>
        <v>0</v>
      </c>
      <c r="Y1682" s="263"/>
      <c r="Z1682" s="263"/>
      <c r="AB1682" s="265" t="str">
        <f t="shared" si="239"/>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ca="1" si="237"/>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ca="1" si="238"/>
        <v>0</v>
      </c>
      <c r="Y1683" s="263"/>
      <c r="Z1683" s="263"/>
      <c r="AB1683" s="265" t="str">
        <f t="shared" si="239"/>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ref="S1689:S1719" ca="1" si="240">IF(B1689="","",IF(ISERROR(MATCH($E1689,CL,0)),"Unknown",INDIRECT("'C'!$A$"&amp;MATCH($E1689,CL,0)+1)))</f>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ref="X1689:X1719" ca="1" si="241">IF(AND(C1689="Smelter not listed",OR(LEN(D1689)=0,LEN(E1689)=0)),1,0)</f>
        <v>0</v>
      </c>
      <c r="Y1689" s="263"/>
      <c r="Z1689" s="263"/>
      <c r="AB1689" s="265" t="str">
        <f t="shared" ref="AB1689:AB1719" si="242">B1689&amp;C1689</f>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40"/>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41"/>
        <v>0</v>
      </c>
      <c r="Y1690" s="263"/>
      <c r="Z1690" s="263"/>
      <c r="AB1690" s="265" t="str">
        <f t="shared" si="242"/>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40"/>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41"/>
        <v>0</v>
      </c>
      <c r="Y1691" s="263"/>
      <c r="Z1691" s="263"/>
      <c r="AB1691" s="265" t="str">
        <f t="shared" si="242"/>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40"/>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41"/>
        <v>0</v>
      </c>
      <c r="Y1692" s="263"/>
      <c r="Z1692" s="263"/>
      <c r="AB1692" s="265" t="str">
        <f t="shared" si="242"/>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40"/>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41"/>
        <v>0</v>
      </c>
      <c r="Y1693" s="263"/>
      <c r="Z1693" s="263"/>
      <c r="AB1693" s="265" t="str">
        <f t="shared" si="242"/>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40"/>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41"/>
        <v>0</v>
      </c>
      <c r="Y1694" s="263"/>
      <c r="Z1694" s="263"/>
      <c r="AB1694" s="265" t="str">
        <f t="shared" si="242"/>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40"/>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41"/>
        <v>0</v>
      </c>
      <c r="Y1695" s="263"/>
      <c r="Z1695" s="263"/>
      <c r="AB1695" s="265" t="str">
        <f t="shared" si="242"/>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40"/>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41"/>
        <v>0</v>
      </c>
      <c r="Y1696" s="263"/>
      <c r="Z1696" s="263"/>
      <c r="AB1696" s="265" t="str">
        <f t="shared" si="242"/>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40"/>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41"/>
        <v>0</v>
      </c>
      <c r="Y1697" s="263"/>
      <c r="Z1697" s="263"/>
      <c r="AB1697" s="265" t="str">
        <f t="shared" si="242"/>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40"/>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41"/>
        <v>0</v>
      </c>
      <c r="Y1698" s="263"/>
      <c r="Z1698" s="263"/>
      <c r="AB1698" s="265" t="str">
        <f t="shared" si="242"/>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40"/>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41"/>
        <v>0</v>
      </c>
      <c r="Y1699" s="263"/>
      <c r="Z1699" s="263"/>
      <c r="AB1699" s="265" t="str">
        <f t="shared" si="242"/>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40"/>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41"/>
        <v>0</v>
      </c>
      <c r="Y1700" s="263"/>
      <c r="Z1700" s="263"/>
      <c r="AB1700" s="265" t="str">
        <f t="shared" si="242"/>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40"/>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41"/>
        <v>0</v>
      </c>
      <c r="Y1701" s="263"/>
      <c r="Z1701" s="263"/>
      <c r="AB1701" s="265" t="str">
        <f t="shared" si="242"/>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40"/>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41"/>
        <v>0</v>
      </c>
      <c r="Y1702" s="263"/>
      <c r="Z1702" s="263"/>
      <c r="AB1702" s="265" t="str">
        <f t="shared" si="242"/>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40"/>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41"/>
        <v>0</v>
      </c>
      <c r="Y1703" s="263"/>
      <c r="Z1703" s="263"/>
      <c r="AB1703" s="265" t="str">
        <f t="shared" si="242"/>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40"/>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41"/>
        <v>0</v>
      </c>
      <c r="Y1704" s="263"/>
      <c r="Z1704" s="263"/>
      <c r="AB1704" s="265" t="str">
        <f t="shared" si="242"/>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40"/>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41"/>
        <v>0</v>
      </c>
      <c r="Y1705" s="263"/>
      <c r="Z1705" s="263"/>
      <c r="AB1705" s="265" t="str">
        <f t="shared" si="242"/>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40"/>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41"/>
        <v>0</v>
      </c>
      <c r="Y1706" s="263"/>
      <c r="Z1706" s="263"/>
      <c r="AB1706" s="265" t="str">
        <f t="shared" si="242"/>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40"/>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41"/>
        <v>0</v>
      </c>
      <c r="Y1707" s="263"/>
      <c r="Z1707" s="263"/>
      <c r="AB1707" s="265" t="str">
        <f t="shared" si="242"/>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40"/>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41"/>
        <v>0</v>
      </c>
      <c r="Y1708" s="263"/>
      <c r="Z1708" s="263"/>
      <c r="AB1708" s="265" t="str">
        <f t="shared" si="242"/>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40"/>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41"/>
        <v>0</v>
      </c>
      <c r="Y1709" s="263"/>
      <c r="Z1709" s="263"/>
      <c r="AB1709" s="265" t="str">
        <f t="shared" si="242"/>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40"/>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41"/>
        <v>0</v>
      </c>
      <c r="Y1710" s="263"/>
      <c r="Z1710" s="263"/>
      <c r="AB1710" s="265" t="str">
        <f t="shared" si="242"/>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40"/>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41"/>
        <v>0</v>
      </c>
      <c r="Y1711" s="263"/>
      <c r="Z1711" s="263"/>
      <c r="AB1711" s="265" t="str">
        <f t="shared" si="242"/>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40"/>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41"/>
        <v>0</v>
      </c>
      <c r="Y1712" s="263"/>
      <c r="Z1712" s="263"/>
      <c r="AB1712" s="265" t="str">
        <f t="shared" si="242"/>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40"/>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41"/>
        <v>0</v>
      </c>
      <c r="Y1713" s="263"/>
      <c r="Z1713" s="263"/>
      <c r="AB1713" s="265" t="str">
        <f t="shared" si="242"/>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ca="1" si="240"/>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ca="1" si="241"/>
        <v>0</v>
      </c>
      <c r="Y1714" s="263"/>
      <c r="Z1714" s="263"/>
      <c r="AB1714" s="265" t="str">
        <f t="shared" si="242"/>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ca="1" si="240"/>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ca="1" si="241"/>
        <v>0</v>
      </c>
      <c r="Y1715" s="263"/>
      <c r="Z1715" s="263"/>
      <c r="AB1715" s="265" t="str">
        <f t="shared" si="242"/>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0"/>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1"/>
        <v>0</v>
      </c>
      <c r="Y1716" s="263"/>
      <c r="Z1716" s="263"/>
      <c r="AB1716" s="265" t="str">
        <f t="shared" si="242"/>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0"/>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1"/>
        <v>0</v>
      </c>
      <c r="Y1717" s="263"/>
      <c r="Z1717" s="263"/>
      <c r="AB1717" s="265" t="str">
        <f t="shared" si="242"/>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0"/>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1"/>
        <v>0</v>
      </c>
      <c r="Y1718" s="263"/>
      <c r="Z1718" s="263"/>
      <c r="AB1718" s="265" t="str">
        <f t="shared" si="242"/>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0"/>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1"/>
        <v>0</v>
      </c>
      <c r="Y1719" s="263"/>
      <c r="Z1719" s="263"/>
      <c r="AB1719" s="265" t="str">
        <f t="shared" si="242"/>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ref="S1720" ca="1" si="243">IF(B1720="","",IF(ISERROR(MATCH($E1720,CL,0)),"Unknown",INDIRECT("'C'!$A$"&amp;MATCH($E1720,CL,0)+1)))</f>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ref="X1720" ca="1" si="244">IF(AND(C1720="Smelter not listed",OR(LEN(D1720)=0,LEN(E1720)=0)),1,0)</f>
        <v>0</v>
      </c>
      <c r="Y1720" s="263"/>
      <c r="Z1720" s="263"/>
      <c r="AB1720" s="265" t="str">
        <f t="shared" ref="AB1720" si="245">B1720&amp;C1720</f>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ref="S1721:S1752" ca="1" si="246">IF(B1721="","",IF(ISERROR(MATCH($E1721,CL,0)),"Unknown",INDIRECT("'C'!$A$"&amp;MATCH($E1721,CL,0)+1)))</f>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ref="X1721:X1752" ca="1" si="247">IF(AND(C1721="Smelter not listed",OR(LEN(D1721)=0,LEN(E1721)=0)),1,0)</f>
        <v>0</v>
      </c>
      <c r="Y1721" s="263"/>
      <c r="Z1721" s="263"/>
      <c r="AB1721" s="265" t="str">
        <f t="shared" ref="AB1721:AB1752" si="248">B1721&amp;C1721</f>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6"/>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7"/>
        <v>0</v>
      </c>
      <c r="Y1722" s="263"/>
      <c r="Z1722" s="263"/>
      <c r="AB1722" s="265" t="str">
        <f t="shared" si="248"/>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6"/>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7"/>
        <v>0</v>
      </c>
      <c r="Y1723" s="263"/>
      <c r="Z1723" s="263"/>
      <c r="AB1723" s="265" t="str">
        <f t="shared" si="248"/>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6"/>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7"/>
        <v>0</v>
      </c>
      <c r="Y1724" s="263"/>
      <c r="Z1724" s="263"/>
      <c r="AB1724" s="265" t="str">
        <f t="shared" si="248"/>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6"/>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7"/>
        <v>0</v>
      </c>
      <c r="Y1725" s="263"/>
      <c r="Z1725" s="263"/>
      <c r="AB1725" s="265" t="str">
        <f t="shared" si="248"/>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6"/>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7"/>
        <v>0</v>
      </c>
      <c r="Y1726" s="263"/>
      <c r="Z1726" s="263"/>
      <c r="AB1726" s="265" t="str">
        <f t="shared" si="248"/>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6"/>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7"/>
        <v>0</v>
      </c>
      <c r="Y1727" s="263"/>
      <c r="Z1727" s="263"/>
      <c r="AB1727" s="265" t="str">
        <f t="shared" si="248"/>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6"/>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7"/>
        <v>0</v>
      </c>
      <c r="Y1728" s="263"/>
      <c r="Z1728" s="263"/>
      <c r="AB1728" s="265" t="str">
        <f t="shared" si="248"/>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6"/>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7"/>
        <v>0</v>
      </c>
      <c r="Y1729" s="263"/>
      <c r="Z1729" s="263"/>
      <c r="AB1729" s="265" t="str">
        <f t="shared" si="248"/>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6"/>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7"/>
        <v>0</v>
      </c>
      <c r="Y1730" s="263"/>
      <c r="Z1730" s="263"/>
      <c r="AB1730" s="265" t="str">
        <f t="shared" si="248"/>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6"/>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7"/>
        <v>0</v>
      </c>
      <c r="Y1731" s="263"/>
      <c r="Z1731" s="263"/>
      <c r="AB1731" s="265" t="str">
        <f t="shared" si="248"/>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6"/>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7"/>
        <v>0</v>
      </c>
      <c r="Y1732" s="263"/>
      <c r="Z1732" s="263"/>
      <c r="AB1732" s="265" t="str">
        <f t="shared" si="248"/>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6"/>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7"/>
        <v>0</v>
      </c>
      <c r="Y1733" s="263"/>
      <c r="Z1733" s="263"/>
      <c r="AB1733" s="265" t="str">
        <f t="shared" si="248"/>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6"/>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7"/>
        <v>0</v>
      </c>
      <c r="Y1734" s="263"/>
      <c r="Z1734" s="263"/>
      <c r="AB1734" s="265" t="str">
        <f t="shared" si="248"/>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6"/>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7"/>
        <v>0</v>
      </c>
      <c r="Y1735" s="263"/>
      <c r="Z1735" s="263"/>
      <c r="AB1735" s="265" t="str">
        <f t="shared" si="248"/>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6"/>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7"/>
        <v>0</v>
      </c>
      <c r="Y1736" s="263"/>
      <c r="Z1736" s="263"/>
      <c r="AB1736" s="265" t="str">
        <f t="shared" si="248"/>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6"/>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7"/>
        <v>0</v>
      </c>
      <c r="Y1737" s="263"/>
      <c r="Z1737" s="263"/>
      <c r="AB1737" s="265" t="str">
        <f t="shared" si="248"/>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6"/>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7"/>
        <v>0</v>
      </c>
      <c r="Y1738" s="263"/>
      <c r="Z1738" s="263"/>
      <c r="AB1738" s="265" t="str">
        <f t="shared" si="248"/>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6"/>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7"/>
        <v>0</v>
      </c>
      <c r="Y1739" s="263"/>
      <c r="Z1739" s="263"/>
      <c r="AB1739" s="265" t="str">
        <f t="shared" si="248"/>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6"/>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7"/>
        <v>0</v>
      </c>
      <c r="Y1740" s="263"/>
      <c r="Z1740" s="263"/>
      <c r="AB1740" s="265" t="str">
        <f t="shared" si="248"/>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6"/>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7"/>
        <v>0</v>
      </c>
      <c r="Y1741" s="263"/>
      <c r="Z1741" s="263"/>
      <c r="AB1741" s="265" t="str">
        <f t="shared" si="248"/>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6"/>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7"/>
        <v>0</v>
      </c>
      <c r="Y1742" s="263"/>
      <c r="Z1742" s="263"/>
      <c r="AB1742" s="265" t="str">
        <f t="shared" si="248"/>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6"/>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7"/>
        <v>0</v>
      </c>
      <c r="Y1743" s="263"/>
      <c r="Z1743" s="263"/>
      <c r="AB1743" s="265" t="str">
        <f t="shared" si="248"/>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6"/>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7"/>
        <v>0</v>
      </c>
      <c r="Y1744" s="263"/>
      <c r="Z1744" s="263"/>
      <c r="AB1744" s="265" t="str">
        <f t="shared" si="248"/>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6"/>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7"/>
        <v>0</v>
      </c>
      <c r="Y1745" s="263"/>
      <c r="Z1745" s="263"/>
      <c r="AB1745" s="265" t="str">
        <f t="shared" si="248"/>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6"/>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7"/>
        <v>0</v>
      </c>
      <c r="Y1746" s="263"/>
      <c r="Z1746" s="263"/>
      <c r="AB1746" s="265" t="str">
        <f t="shared" si="248"/>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ca="1" si="246"/>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ca="1" si="247"/>
        <v>0</v>
      </c>
      <c r="Y1747" s="263"/>
      <c r="Z1747" s="263"/>
      <c r="AB1747" s="265" t="str">
        <f t="shared" si="248"/>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ref="S1753:S1783" ca="1" si="249">IF(B1753="","",IF(ISERROR(MATCH($E1753,CL,0)),"Unknown",INDIRECT("'C'!$A$"&amp;MATCH($E1753,CL,0)+1)))</f>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ref="X1753:X1783" ca="1" si="250">IF(AND(C1753="Smelter not listed",OR(LEN(D1753)=0,LEN(E1753)=0)),1,0)</f>
        <v>0</v>
      </c>
      <c r="Y1753" s="263"/>
      <c r="Z1753" s="263"/>
      <c r="AB1753" s="265" t="str">
        <f t="shared" ref="AB1753:AB1783" si="251">B1753&amp;C1753</f>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9"/>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50"/>
        <v>0</v>
      </c>
      <c r="Y1754" s="263"/>
      <c r="Z1754" s="263"/>
      <c r="AB1754" s="265" t="str">
        <f t="shared" si="251"/>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9"/>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50"/>
        <v>0</v>
      </c>
      <c r="Y1755" s="263"/>
      <c r="Z1755" s="263"/>
      <c r="AB1755" s="265" t="str">
        <f t="shared" si="251"/>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9"/>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50"/>
        <v>0</v>
      </c>
      <c r="Y1756" s="263"/>
      <c r="Z1756" s="263"/>
      <c r="AB1756" s="265" t="str">
        <f t="shared" si="251"/>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9"/>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50"/>
        <v>0</v>
      </c>
      <c r="Y1757" s="263"/>
      <c r="Z1757" s="263"/>
      <c r="AB1757" s="265" t="str">
        <f t="shared" si="251"/>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9"/>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50"/>
        <v>0</v>
      </c>
      <c r="Y1758" s="263"/>
      <c r="Z1758" s="263"/>
      <c r="AB1758" s="265" t="str">
        <f t="shared" si="251"/>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9"/>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50"/>
        <v>0</v>
      </c>
      <c r="Y1759" s="263"/>
      <c r="Z1759" s="263"/>
      <c r="AB1759" s="265" t="str">
        <f t="shared" si="251"/>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9"/>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50"/>
        <v>0</v>
      </c>
      <c r="Y1760" s="263"/>
      <c r="Z1760" s="263"/>
      <c r="AB1760" s="265" t="str">
        <f t="shared" si="251"/>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9"/>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50"/>
        <v>0</v>
      </c>
      <c r="Y1761" s="263"/>
      <c r="Z1761" s="263"/>
      <c r="AB1761" s="265" t="str">
        <f t="shared" si="251"/>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9"/>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50"/>
        <v>0</v>
      </c>
      <c r="Y1762" s="263"/>
      <c r="Z1762" s="263"/>
      <c r="AB1762" s="265" t="str">
        <f t="shared" si="251"/>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9"/>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50"/>
        <v>0</v>
      </c>
      <c r="Y1763" s="263"/>
      <c r="Z1763" s="263"/>
      <c r="AB1763" s="265" t="str">
        <f t="shared" si="251"/>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9"/>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50"/>
        <v>0</v>
      </c>
      <c r="Y1764" s="263"/>
      <c r="Z1764" s="263"/>
      <c r="AB1764" s="265" t="str">
        <f t="shared" si="251"/>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9"/>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50"/>
        <v>0</v>
      </c>
      <c r="Y1765" s="263"/>
      <c r="Z1765" s="263"/>
      <c r="AB1765" s="265" t="str">
        <f t="shared" si="251"/>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9"/>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50"/>
        <v>0</v>
      </c>
      <c r="Y1766" s="263"/>
      <c r="Z1766" s="263"/>
      <c r="AB1766" s="265" t="str">
        <f t="shared" si="251"/>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9"/>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50"/>
        <v>0</v>
      </c>
      <c r="Y1767" s="263"/>
      <c r="Z1767" s="263"/>
      <c r="AB1767" s="265" t="str">
        <f t="shared" si="251"/>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9"/>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50"/>
        <v>0</v>
      </c>
      <c r="Y1768" s="263"/>
      <c r="Z1768" s="263"/>
      <c r="AB1768" s="265" t="str">
        <f t="shared" si="251"/>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9"/>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50"/>
        <v>0</v>
      </c>
      <c r="Y1769" s="263"/>
      <c r="Z1769" s="263"/>
      <c r="AB1769" s="265" t="str">
        <f t="shared" si="251"/>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9"/>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50"/>
        <v>0</v>
      </c>
      <c r="Y1770" s="263"/>
      <c r="Z1770" s="263"/>
      <c r="AB1770" s="265" t="str">
        <f t="shared" si="251"/>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9"/>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50"/>
        <v>0</v>
      </c>
      <c r="Y1771" s="263"/>
      <c r="Z1771" s="263"/>
      <c r="AB1771" s="265" t="str">
        <f t="shared" si="251"/>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9"/>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50"/>
        <v>0</v>
      </c>
      <c r="Y1772" s="263"/>
      <c r="Z1772" s="263"/>
      <c r="AB1772" s="265" t="str">
        <f t="shared" si="251"/>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9"/>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50"/>
        <v>0</v>
      </c>
      <c r="Y1773" s="263"/>
      <c r="Z1773" s="263"/>
      <c r="AB1773" s="265" t="str">
        <f t="shared" si="251"/>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9"/>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50"/>
        <v>0</v>
      </c>
      <c r="Y1774" s="263"/>
      <c r="Z1774" s="263"/>
      <c r="AB1774" s="265" t="str">
        <f t="shared" si="251"/>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9"/>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50"/>
        <v>0</v>
      </c>
      <c r="Y1775" s="263"/>
      <c r="Z1775" s="263"/>
      <c r="AB1775" s="265" t="str">
        <f t="shared" si="251"/>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9"/>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50"/>
        <v>0</v>
      </c>
      <c r="Y1776" s="263"/>
      <c r="Z1776" s="263"/>
      <c r="AB1776" s="265" t="str">
        <f t="shared" si="251"/>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9"/>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50"/>
        <v>0</v>
      </c>
      <c r="Y1777" s="263"/>
      <c r="Z1777" s="263"/>
      <c r="AB1777" s="265" t="str">
        <f t="shared" si="251"/>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ca="1" si="249"/>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ca="1" si="250"/>
        <v>0</v>
      </c>
      <c r="Y1778" s="263"/>
      <c r="Z1778" s="263"/>
      <c r="AB1778" s="265" t="str">
        <f t="shared" si="251"/>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ca="1" si="249"/>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ca="1" si="250"/>
        <v>0</v>
      </c>
      <c r="Y1779" s="263"/>
      <c r="Z1779" s="263"/>
      <c r="AB1779" s="265" t="str">
        <f t="shared" si="251"/>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49"/>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0"/>
        <v>0</v>
      </c>
      <c r="Y1780" s="263"/>
      <c r="Z1780" s="263"/>
      <c r="AB1780" s="265" t="str">
        <f t="shared" si="251"/>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49"/>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0"/>
        <v>0</v>
      </c>
      <c r="Y1781" s="263"/>
      <c r="Z1781" s="263"/>
      <c r="AB1781" s="265" t="str">
        <f t="shared" si="251"/>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49"/>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0"/>
        <v>0</v>
      </c>
      <c r="Y1782" s="263"/>
      <c r="Z1782" s="263"/>
      <c r="AB1782" s="265" t="str">
        <f t="shared" si="251"/>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49"/>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0"/>
        <v>0</v>
      </c>
      <c r="Y1783" s="263"/>
      <c r="Z1783" s="263"/>
      <c r="AB1783" s="265" t="str">
        <f t="shared" si="251"/>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ref="S1784" ca="1" si="252">IF(B1784="","",IF(ISERROR(MATCH($E1784,CL,0)),"Unknown",INDIRECT("'C'!$A$"&amp;MATCH($E1784,CL,0)+1)))</f>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ref="X1784" ca="1" si="253">IF(AND(C1784="Smelter not listed",OR(LEN(D1784)=0,LEN(E1784)=0)),1,0)</f>
        <v>0</v>
      </c>
      <c r="Y1784" s="263"/>
      <c r="Z1784" s="263"/>
      <c r="AB1784" s="265" t="str">
        <f t="shared" ref="AB1784" si="254">B1784&amp;C1784</f>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ref="S1785:S1816" ca="1" si="255">IF(B1785="","",IF(ISERROR(MATCH($E1785,CL,0)),"Unknown",INDIRECT("'C'!$A$"&amp;MATCH($E1785,CL,0)+1)))</f>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ref="X1785:X1816" ca="1" si="256">IF(AND(C1785="Smelter not listed",OR(LEN(D1785)=0,LEN(E1785)=0)),1,0)</f>
        <v>0</v>
      </c>
      <c r="Y1785" s="263"/>
      <c r="Z1785" s="263"/>
      <c r="AB1785" s="265" t="str">
        <f t="shared" ref="AB1785:AB1816" si="257">B1785&amp;C1785</f>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5"/>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6"/>
        <v>0</v>
      </c>
      <c r="Y1786" s="263"/>
      <c r="Z1786" s="263"/>
      <c r="AB1786" s="265" t="str">
        <f t="shared" si="257"/>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5"/>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6"/>
        <v>0</v>
      </c>
      <c r="Y1787" s="263"/>
      <c r="Z1787" s="263"/>
      <c r="AB1787" s="265" t="str">
        <f t="shared" si="257"/>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5"/>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6"/>
        <v>0</v>
      </c>
      <c r="Y1788" s="263"/>
      <c r="Z1788" s="263"/>
      <c r="AB1788" s="265" t="str">
        <f t="shared" si="257"/>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5"/>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6"/>
        <v>0</v>
      </c>
      <c r="Y1789" s="263"/>
      <c r="Z1789" s="263"/>
      <c r="AB1789" s="265" t="str">
        <f t="shared" si="257"/>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5"/>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6"/>
        <v>0</v>
      </c>
      <c r="Y1790" s="263"/>
      <c r="Z1790" s="263"/>
      <c r="AB1790" s="265" t="str">
        <f t="shared" si="257"/>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5"/>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6"/>
        <v>0</v>
      </c>
      <c r="Y1791" s="263"/>
      <c r="Z1791" s="263"/>
      <c r="AB1791" s="265" t="str">
        <f t="shared" si="257"/>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5"/>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6"/>
        <v>0</v>
      </c>
      <c r="Y1792" s="263"/>
      <c r="Z1792" s="263"/>
      <c r="AB1792" s="265" t="str">
        <f t="shared" si="257"/>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5"/>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6"/>
        <v>0</v>
      </c>
      <c r="Y1793" s="263"/>
      <c r="Z1793" s="263"/>
      <c r="AB1793" s="265" t="str">
        <f t="shared" si="257"/>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5"/>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6"/>
        <v>0</v>
      </c>
      <c r="Y1794" s="263"/>
      <c r="Z1794" s="263"/>
      <c r="AB1794" s="265" t="str">
        <f t="shared" si="257"/>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5"/>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6"/>
        <v>0</v>
      </c>
      <c r="Y1795" s="263"/>
      <c r="Z1795" s="263"/>
      <c r="AB1795" s="265" t="str">
        <f t="shared" si="257"/>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5"/>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6"/>
        <v>0</v>
      </c>
      <c r="Y1796" s="263"/>
      <c r="Z1796" s="263"/>
      <c r="AB1796" s="265" t="str">
        <f t="shared" si="257"/>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5"/>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6"/>
        <v>0</v>
      </c>
      <c r="Y1797" s="263"/>
      <c r="Z1797" s="263"/>
      <c r="AB1797" s="265" t="str">
        <f t="shared" si="257"/>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5"/>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6"/>
        <v>0</v>
      </c>
      <c r="Y1798" s="263"/>
      <c r="Z1798" s="263"/>
      <c r="AB1798" s="265" t="str">
        <f t="shared" si="257"/>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5"/>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6"/>
        <v>0</v>
      </c>
      <c r="Y1799" s="263"/>
      <c r="Z1799" s="263"/>
      <c r="AB1799" s="265" t="str">
        <f t="shared" si="257"/>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5"/>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6"/>
        <v>0</v>
      </c>
      <c r="Y1800" s="263"/>
      <c r="Z1800" s="263"/>
      <c r="AB1800" s="265" t="str">
        <f t="shared" si="257"/>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5"/>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6"/>
        <v>0</v>
      </c>
      <c r="Y1801" s="263"/>
      <c r="Z1801" s="263"/>
      <c r="AB1801" s="265" t="str">
        <f t="shared" si="257"/>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5"/>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6"/>
        <v>0</v>
      </c>
      <c r="Y1802" s="263"/>
      <c r="Z1802" s="263"/>
      <c r="AB1802" s="265" t="str">
        <f t="shared" si="257"/>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5"/>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6"/>
        <v>0</v>
      </c>
      <c r="Y1803" s="263"/>
      <c r="Z1803" s="263"/>
      <c r="AB1803" s="265" t="str">
        <f t="shared" si="257"/>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5"/>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6"/>
        <v>0</v>
      </c>
      <c r="Y1804" s="263"/>
      <c r="Z1804" s="263"/>
      <c r="AB1804" s="265" t="str">
        <f t="shared" si="257"/>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5"/>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6"/>
        <v>0</v>
      </c>
      <c r="Y1805" s="263"/>
      <c r="Z1805" s="263"/>
      <c r="AB1805" s="265" t="str">
        <f t="shared" si="257"/>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5"/>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6"/>
        <v>0</v>
      </c>
      <c r="Y1806" s="263"/>
      <c r="Z1806" s="263"/>
      <c r="AB1806" s="265" t="str">
        <f t="shared" si="257"/>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5"/>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6"/>
        <v>0</v>
      </c>
      <c r="Y1807" s="263"/>
      <c r="Z1807" s="263"/>
      <c r="AB1807" s="265" t="str">
        <f t="shared" si="257"/>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5"/>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6"/>
        <v>0</v>
      </c>
      <c r="Y1808" s="263"/>
      <c r="Z1808" s="263"/>
      <c r="AB1808" s="265" t="str">
        <f t="shared" si="257"/>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5"/>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6"/>
        <v>0</v>
      </c>
      <c r="Y1809" s="263"/>
      <c r="Z1809" s="263"/>
      <c r="AB1809" s="265" t="str">
        <f t="shared" si="257"/>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5"/>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6"/>
        <v>0</v>
      </c>
      <c r="Y1810" s="263"/>
      <c r="Z1810" s="263"/>
      <c r="AB1810" s="265" t="str">
        <f t="shared" si="257"/>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ca="1" si="255"/>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ca="1" si="256"/>
        <v>0</v>
      </c>
      <c r="Y1811" s="263"/>
      <c r="Z1811" s="263"/>
      <c r="AB1811" s="265" t="str">
        <f t="shared" si="257"/>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ref="S1817:S1847" ca="1" si="258">IF(B1817="","",IF(ISERROR(MATCH($E1817,CL,0)),"Unknown",INDIRECT("'C'!$A$"&amp;MATCH($E1817,CL,0)+1)))</f>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ref="X1817:X1847" ca="1" si="259">IF(AND(C1817="Smelter not listed",OR(LEN(D1817)=0,LEN(E1817)=0)),1,0)</f>
        <v>0</v>
      </c>
      <c r="Y1817" s="263"/>
      <c r="Z1817" s="263"/>
      <c r="AB1817" s="265" t="str">
        <f t="shared" ref="AB1817:AB1847" si="260">B1817&amp;C1817</f>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8"/>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9"/>
        <v>0</v>
      </c>
      <c r="Y1818" s="263"/>
      <c r="Z1818" s="263"/>
      <c r="AB1818" s="265" t="str">
        <f t="shared" si="260"/>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8"/>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9"/>
        <v>0</v>
      </c>
      <c r="Y1819" s="263"/>
      <c r="Z1819" s="263"/>
      <c r="AB1819" s="265" t="str">
        <f t="shared" si="260"/>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8"/>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9"/>
        <v>0</v>
      </c>
      <c r="Y1820" s="263"/>
      <c r="Z1820" s="263"/>
      <c r="AB1820" s="265" t="str">
        <f t="shared" si="260"/>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8"/>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9"/>
        <v>0</v>
      </c>
      <c r="Y1821" s="263"/>
      <c r="Z1821" s="263"/>
      <c r="AB1821" s="265" t="str">
        <f t="shared" si="260"/>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8"/>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9"/>
        <v>0</v>
      </c>
      <c r="Y1822" s="263"/>
      <c r="Z1822" s="263"/>
      <c r="AB1822" s="265" t="str">
        <f t="shared" si="260"/>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8"/>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9"/>
        <v>0</v>
      </c>
      <c r="Y1823" s="263"/>
      <c r="Z1823" s="263"/>
      <c r="AB1823" s="265" t="str">
        <f t="shared" si="260"/>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8"/>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9"/>
        <v>0</v>
      </c>
      <c r="Y1824" s="263"/>
      <c r="Z1824" s="263"/>
      <c r="AB1824" s="265" t="str">
        <f t="shared" si="260"/>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8"/>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9"/>
        <v>0</v>
      </c>
      <c r="Y1825" s="263"/>
      <c r="Z1825" s="263"/>
      <c r="AB1825" s="265" t="str">
        <f t="shared" si="260"/>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8"/>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9"/>
        <v>0</v>
      </c>
      <c r="Y1826" s="263"/>
      <c r="Z1826" s="263"/>
      <c r="AB1826" s="265" t="str">
        <f t="shared" si="260"/>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8"/>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9"/>
        <v>0</v>
      </c>
      <c r="Y1827" s="263"/>
      <c r="Z1827" s="263"/>
      <c r="AB1827" s="265" t="str">
        <f t="shared" si="260"/>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8"/>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9"/>
        <v>0</v>
      </c>
      <c r="Y1828" s="263"/>
      <c r="Z1828" s="263"/>
      <c r="AB1828" s="265" t="str">
        <f t="shared" si="260"/>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8"/>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9"/>
        <v>0</v>
      </c>
      <c r="Y1829" s="263"/>
      <c r="Z1829" s="263"/>
      <c r="AB1829" s="265" t="str">
        <f t="shared" si="260"/>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8"/>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9"/>
        <v>0</v>
      </c>
      <c r="Y1830" s="263"/>
      <c r="Z1830" s="263"/>
      <c r="AB1830" s="265" t="str">
        <f t="shared" si="260"/>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8"/>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9"/>
        <v>0</v>
      </c>
      <c r="Y1831" s="263"/>
      <c r="Z1831" s="263"/>
      <c r="AB1831" s="265" t="str">
        <f t="shared" si="260"/>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8"/>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9"/>
        <v>0</v>
      </c>
      <c r="Y1832" s="263"/>
      <c r="Z1832" s="263"/>
      <c r="AB1832" s="265" t="str">
        <f t="shared" si="260"/>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8"/>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9"/>
        <v>0</v>
      </c>
      <c r="Y1833" s="263"/>
      <c r="Z1833" s="263"/>
      <c r="AB1833" s="265" t="str">
        <f t="shared" si="260"/>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8"/>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9"/>
        <v>0</v>
      </c>
      <c r="Y1834" s="263"/>
      <c r="Z1834" s="263"/>
      <c r="AB1834" s="265" t="str">
        <f t="shared" si="260"/>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8"/>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9"/>
        <v>0</v>
      </c>
      <c r="Y1835" s="263"/>
      <c r="Z1835" s="263"/>
      <c r="AB1835" s="265" t="str">
        <f t="shared" si="260"/>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8"/>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9"/>
        <v>0</v>
      </c>
      <c r="Y1836" s="263"/>
      <c r="Z1836" s="263"/>
      <c r="AB1836" s="265" t="str">
        <f t="shared" si="260"/>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8"/>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9"/>
        <v>0</v>
      </c>
      <c r="Y1837" s="263"/>
      <c r="Z1837" s="263"/>
      <c r="AB1837" s="265" t="str">
        <f t="shared" si="260"/>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8"/>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9"/>
        <v>0</v>
      </c>
      <c r="Y1838" s="263"/>
      <c r="Z1838" s="263"/>
      <c r="AB1838" s="265" t="str">
        <f t="shared" si="260"/>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8"/>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9"/>
        <v>0</v>
      </c>
      <c r="Y1839" s="263"/>
      <c r="Z1839" s="263"/>
      <c r="AB1839" s="265" t="str">
        <f t="shared" si="260"/>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8"/>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9"/>
        <v>0</v>
      </c>
      <c r="Y1840" s="263"/>
      <c r="Z1840" s="263"/>
      <c r="AB1840" s="265" t="str">
        <f t="shared" si="260"/>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8"/>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9"/>
        <v>0</v>
      </c>
      <c r="Y1841" s="263"/>
      <c r="Z1841" s="263"/>
      <c r="AB1841" s="265" t="str">
        <f t="shared" si="260"/>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ca="1" si="258"/>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ca="1" si="259"/>
        <v>0</v>
      </c>
      <c r="Y1842" s="263"/>
      <c r="Z1842" s="263"/>
      <c r="AB1842" s="265" t="str">
        <f t="shared" si="260"/>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ca="1" si="258"/>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ca="1" si="259"/>
        <v>0</v>
      </c>
      <c r="Y1843" s="263"/>
      <c r="Z1843" s="263"/>
      <c r="AB1843" s="265" t="str">
        <f t="shared" si="260"/>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58"/>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59"/>
        <v>0</v>
      </c>
      <c r="Y1844" s="263"/>
      <c r="Z1844" s="263"/>
      <c r="AB1844" s="265" t="str">
        <f t="shared" si="260"/>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58"/>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59"/>
        <v>0</v>
      </c>
      <c r="Y1845" s="263"/>
      <c r="Z1845" s="263"/>
      <c r="AB1845" s="265" t="str">
        <f t="shared" si="260"/>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58"/>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59"/>
        <v>0</v>
      </c>
      <c r="Y1846" s="263"/>
      <c r="Z1846" s="263"/>
      <c r="AB1846" s="265" t="str">
        <f t="shared" si="260"/>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58"/>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59"/>
        <v>0</v>
      </c>
      <c r="Y1847" s="263"/>
      <c r="Z1847" s="263"/>
      <c r="AB1847" s="265" t="str">
        <f t="shared" si="260"/>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ref="S1848" ca="1" si="261">IF(B1848="","",IF(ISERROR(MATCH($E1848,CL,0)),"Unknown",INDIRECT("'C'!$A$"&amp;MATCH($E1848,CL,0)+1)))</f>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ref="X1848" ca="1" si="262">IF(AND(C1848="Smelter not listed",OR(LEN(D1848)=0,LEN(E1848)=0)),1,0)</f>
        <v>0</v>
      </c>
      <c r="Y1848" s="263"/>
      <c r="Z1848" s="263"/>
      <c r="AB1848" s="265" t="str">
        <f t="shared" ref="AB1848" si="263">B1848&amp;C1848</f>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ref="S1849:S1880" ca="1" si="264">IF(B1849="","",IF(ISERROR(MATCH($E1849,CL,0)),"Unknown",INDIRECT("'C'!$A$"&amp;MATCH($E1849,CL,0)+1)))</f>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ref="X1849:X1880" ca="1" si="265">IF(AND(C1849="Smelter not listed",OR(LEN(D1849)=0,LEN(E1849)=0)),1,0)</f>
        <v>0</v>
      </c>
      <c r="Y1849" s="263"/>
      <c r="Z1849" s="263"/>
      <c r="AB1849" s="265" t="str">
        <f t="shared" ref="AB1849:AB1880" si="266">B1849&amp;C1849</f>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4"/>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5"/>
        <v>0</v>
      </c>
      <c r="Y1850" s="263"/>
      <c r="Z1850" s="263"/>
      <c r="AB1850" s="265" t="str">
        <f t="shared" si="266"/>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4"/>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5"/>
        <v>0</v>
      </c>
      <c r="Y1851" s="263"/>
      <c r="Z1851" s="263"/>
      <c r="AB1851" s="265" t="str">
        <f t="shared" si="266"/>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4"/>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5"/>
        <v>0</v>
      </c>
      <c r="Y1852" s="263"/>
      <c r="Z1852" s="263"/>
      <c r="AB1852" s="265" t="str">
        <f t="shared" si="266"/>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4"/>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5"/>
        <v>0</v>
      </c>
      <c r="Y1853" s="263"/>
      <c r="Z1853" s="263"/>
      <c r="AB1853" s="265" t="str">
        <f t="shared" si="266"/>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4"/>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5"/>
        <v>0</v>
      </c>
      <c r="Y1854" s="263"/>
      <c r="Z1854" s="263"/>
      <c r="AB1854" s="265" t="str">
        <f t="shared" si="266"/>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4"/>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5"/>
        <v>0</v>
      </c>
      <c r="Y1855" s="263"/>
      <c r="Z1855" s="263"/>
      <c r="AB1855" s="265" t="str">
        <f t="shared" si="266"/>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4"/>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5"/>
        <v>0</v>
      </c>
      <c r="Y1856" s="263"/>
      <c r="Z1856" s="263"/>
      <c r="AB1856" s="265" t="str">
        <f t="shared" si="266"/>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4"/>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5"/>
        <v>0</v>
      </c>
      <c r="Y1857" s="263"/>
      <c r="Z1857" s="263"/>
      <c r="AB1857" s="265" t="str">
        <f t="shared" si="266"/>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4"/>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5"/>
        <v>0</v>
      </c>
      <c r="Y1858" s="263"/>
      <c r="Z1858" s="263"/>
      <c r="AB1858" s="265" t="str">
        <f t="shared" si="266"/>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4"/>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5"/>
        <v>0</v>
      </c>
      <c r="Y1859" s="263"/>
      <c r="Z1859" s="263"/>
      <c r="AB1859" s="265" t="str">
        <f t="shared" si="266"/>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4"/>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5"/>
        <v>0</v>
      </c>
      <c r="Y1860" s="263"/>
      <c r="Z1860" s="263"/>
      <c r="AB1860" s="265" t="str">
        <f t="shared" si="266"/>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4"/>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5"/>
        <v>0</v>
      </c>
      <c r="Y1861" s="263"/>
      <c r="Z1861" s="263"/>
      <c r="AB1861" s="265" t="str">
        <f t="shared" si="266"/>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4"/>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5"/>
        <v>0</v>
      </c>
      <c r="Y1862" s="263"/>
      <c r="Z1862" s="263"/>
      <c r="AB1862" s="265" t="str">
        <f t="shared" si="266"/>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4"/>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5"/>
        <v>0</v>
      </c>
      <c r="Y1863" s="263"/>
      <c r="Z1863" s="263"/>
      <c r="AB1863" s="265" t="str">
        <f t="shared" si="266"/>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4"/>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5"/>
        <v>0</v>
      </c>
      <c r="Y1864" s="263"/>
      <c r="Z1864" s="263"/>
      <c r="AB1864" s="265" t="str">
        <f t="shared" si="266"/>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4"/>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5"/>
        <v>0</v>
      </c>
      <c r="Y1865" s="263"/>
      <c r="Z1865" s="263"/>
      <c r="AB1865" s="265" t="str">
        <f t="shared" si="266"/>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4"/>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5"/>
        <v>0</v>
      </c>
      <c r="Y1866" s="263"/>
      <c r="Z1866" s="263"/>
      <c r="AB1866" s="265" t="str">
        <f t="shared" si="266"/>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4"/>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5"/>
        <v>0</v>
      </c>
      <c r="Y1867" s="263"/>
      <c r="Z1867" s="263"/>
      <c r="AB1867" s="265" t="str">
        <f t="shared" si="266"/>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4"/>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5"/>
        <v>0</v>
      </c>
      <c r="Y1868" s="263"/>
      <c r="Z1868" s="263"/>
      <c r="AB1868" s="265" t="str">
        <f t="shared" si="266"/>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4"/>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5"/>
        <v>0</v>
      </c>
      <c r="Y1869" s="263"/>
      <c r="Z1869" s="263"/>
      <c r="AB1869" s="265" t="str">
        <f t="shared" si="266"/>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4"/>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5"/>
        <v>0</v>
      </c>
      <c r="Y1870" s="263"/>
      <c r="Z1870" s="263"/>
      <c r="AB1870" s="265" t="str">
        <f t="shared" si="266"/>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4"/>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5"/>
        <v>0</v>
      </c>
      <c r="Y1871" s="263"/>
      <c r="Z1871" s="263"/>
      <c r="AB1871" s="265" t="str">
        <f t="shared" si="266"/>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4"/>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5"/>
        <v>0</v>
      </c>
      <c r="Y1872" s="263"/>
      <c r="Z1872" s="263"/>
      <c r="AB1872" s="265" t="str">
        <f t="shared" si="266"/>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4"/>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5"/>
        <v>0</v>
      </c>
      <c r="Y1873" s="263"/>
      <c r="Z1873" s="263"/>
      <c r="AB1873" s="265" t="str">
        <f t="shared" si="266"/>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4"/>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5"/>
        <v>0</v>
      </c>
      <c r="Y1874" s="263"/>
      <c r="Z1874" s="263"/>
      <c r="AB1874" s="265" t="str">
        <f t="shared" si="266"/>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ca="1" si="264"/>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ca="1" si="265"/>
        <v>0</v>
      </c>
      <c r="Y1875" s="263"/>
      <c r="Z1875" s="263"/>
      <c r="AB1875" s="265" t="str">
        <f t="shared" si="266"/>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ref="S1881:S1911" ca="1" si="267">IF(B1881="","",IF(ISERROR(MATCH($E1881,CL,0)),"Unknown",INDIRECT("'C'!$A$"&amp;MATCH($E1881,CL,0)+1)))</f>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ref="X1881:X1911" ca="1" si="268">IF(AND(C1881="Smelter not listed",OR(LEN(D1881)=0,LEN(E1881)=0)),1,0)</f>
        <v>0</v>
      </c>
      <c r="Y1881" s="263"/>
      <c r="Z1881" s="263"/>
      <c r="AB1881" s="265" t="str">
        <f t="shared" ref="AB1881:AB1911" si="269">B1881&amp;C1881</f>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7"/>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8"/>
        <v>0</v>
      </c>
      <c r="Y1882" s="263"/>
      <c r="Z1882" s="263"/>
      <c r="AB1882" s="265" t="str">
        <f t="shared" si="269"/>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7"/>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8"/>
        <v>0</v>
      </c>
      <c r="Y1883" s="263"/>
      <c r="Z1883" s="263"/>
      <c r="AB1883" s="265" t="str">
        <f t="shared" si="269"/>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7"/>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8"/>
        <v>0</v>
      </c>
      <c r="Y1884" s="263"/>
      <c r="Z1884" s="263"/>
      <c r="AB1884" s="265" t="str">
        <f t="shared" si="269"/>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7"/>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8"/>
        <v>0</v>
      </c>
      <c r="Y1885" s="263"/>
      <c r="Z1885" s="263"/>
      <c r="AB1885" s="265" t="str">
        <f t="shared" si="269"/>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7"/>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8"/>
        <v>0</v>
      </c>
      <c r="Y1886" s="263"/>
      <c r="Z1886" s="263"/>
      <c r="AB1886" s="265" t="str">
        <f t="shared" si="269"/>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7"/>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8"/>
        <v>0</v>
      </c>
      <c r="Y1887" s="263"/>
      <c r="Z1887" s="263"/>
      <c r="AB1887" s="265" t="str">
        <f t="shared" si="269"/>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7"/>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8"/>
        <v>0</v>
      </c>
      <c r="Y1888" s="263"/>
      <c r="Z1888" s="263"/>
      <c r="AB1888" s="265" t="str">
        <f t="shared" si="269"/>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7"/>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8"/>
        <v>0</v>
      </c>
      <c r="Y1889" s="263"/>
      <c r="Z1889" s="263"/>
      <c r="AB1889" s="265" t="str">
        <f t="shared" si="269"/>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7"/>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8"/>
        <v>0</v>
      </c>
      <c r="Y1890" s="263"/>
      <c r="Z1890" s="263"/>
      <c r="AB1890" s="265" t="str">
        <f t="shared" si="269"/>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7"/>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8"/>
        <v>0</v>
      </c>
      <c r="Y1891" s="263"/>
      <c r="Z1891" s="263"/>
      <c r="AB1891" s="265" t="str">
        <f t="shared" si="269"/>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7"/>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8"/>
        <v>0</v>
      </c>
      <c r="Y1892" s="263"/>
      <c r="Z1892" s="263"/>
      <c r="AB1892" s="265" t="str">
        <f t="shared" si="269"/>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7"/>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8"/>
        <v>0</v>
      </c>
      <c r="Y1893" s="263"/>
      <c r="Z1893" s="263"/>
      <c r="AB1893" s="265" t="str">
        <f t="shared" si="269"/>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7"/>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8"/>
        <v>0</v>
      </c>
      <c r="Y1894" s="263"/>
      <c r="Z1894" s="263"/>
      <c r="AB1894" s="265" t="str">
        <f t="shared" si="269"/>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7"/>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8"/>
        <v>0</v>
      </c>
      <c r="Y1895" s="263"/>
      <c r="Z1895" s="263"/>
      <c r="AB1895" s="265" t="str">
        <f t="shared" si="269"/>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7"/>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8"/>
        <v>0</v>
      </c>
      <c r="Y1896" s="263"/>
      <c r="Z1896" s="263"/>
      <c r="AB1896" s="265" t="str">
        <f t="shared" si="269"/>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7"/>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8"/>
        <v>0</v>
      </c>
      <c r="Y1897" s="263"/>
      <c r="Z1897" s="263"/>
      <c r="AB1897" s="265" t="str">
        <f t="shared" si="269"/>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7"/>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8"/>
        <v>0</v>
      </c>
      <c r="Y1898" s="263"/>
      <c r="Z1898" s="263"/>
      <c r="AB1898" s="265" t="str">
        <f t="shared" si="269"/>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7"/>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8"/>
        <v>0</v>
      </c>
      <c r="Y1899" s="263"/>
      <c r="Z1899" s="263"/>
      <c r="AB1899" s="265" t="str">
        <f t="shared" si="269"/>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7"/>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8"/>
        <v>0</v>
      </c>
      <c r="Y1900" s="263"/>
      <c r="Z1900" s="263"/>
      <c r="AB1900" s="265" t="str">
        <f t="shared" si="269"/>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7"/>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8"/>
        <v>0</v>
      </c>
      <c r="Y1901" s="263"/>
      <c r="Z1901" s="263"/>
      <c r="AB1901" s="265" t="str">
        <f t="shared" si="269"/>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7"/>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8"/>
        <v>0</v>
      </c>
      <c r="Y1902" s="263"/>
      <c r="Z1902" s="263"/>
      <c r="AB1902" s="265" t="str">
        <f t="shared" si="269"/>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7"/>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8"/>
        <v>0</v>
      </c>
      <c r="Y1903" s="263"/>
      <c r="Z1903" s="263"/>
      <c r="AB1903" s="265" t="str">
        <f t="shared" si="269"/>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7"/>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8"/>
        <v>0</v>
      </c>
      <c r="Y1904" s="263"/>
      <c r="Z1904" s="263"/>
      <c r="AB1904" s="265" t="str">
        <f t="shared" si="269"/>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7"/>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8"/>
        <v>0</v>
      </c>
      <c r="Y1905" s="263"/>
      <c r="Z1905" s="263"/>
      <c r="AB1905" s="265" t="str">
        <f t="shared" si="269"/>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ca="1" si="267"/>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ca="1" si="268"/>
        <v>0</v>
      </c>
      <c r="Y1906" s="263"/>
      <c r="Z1906" s="263"/>
      <c r="AB1906" s="265" t="str">
        <f t="shared" si="269"/>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ca="1" si="267"/>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ca="1" si="268"/>
        <v>0</v>
      </c>
      <c r="Y1907" s="263"/>
      <c r="Z1907" s="263"/>
      <c r="AB1907" s="265" t="str">
        <f t="shared" si="269"/>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67"/>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68"/>
        <v>0</v>
      </c>
      <c r="Y1908" s="263"/>
      <c r="Z1908" s="263"/>
      <c r="AB1908" s="265" t="str">
        <f t="shared" si="269"/>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67"/>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68"/>
        <v>0</v>
      </c>
      <c r="Y1909" s="263"/>
      <c r="Z1909" s="263"/>
      <c r="AB1909" s="265" t="str">
        <f t="shared" si="269"/>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67"/>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68"/>
        <v>0</v>
      </c>
      <c r="Y1910" s="263"/>
      <c r="Z1910" s="263"/>
      <c r="AB1910" s="265" t="str">
        <f t="shared" si="269"/>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67"/>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68"/>
        <v>0</v>
      </c>
      <c r="Y1911" s="263"/>
      <c r="Z1911" s="263"/>
      <c r="AB1911" s="265" t="str">
        <f t="shared" si="269"/>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ref="S1912" ca="1" si="270">IF(B1912="","",IF(ISERROR(MATCH($E1912,CL,0)),"Unknown",INDIRECT("'C'!$A$"&amp;MATCH($E1912,CL,0)+1)))</f>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ref="X1912" ca="1" si="271">IF(AND(C1912="Smelter not listed",OR(LEN(D1912)=0,LEN(E1912)=0)),1,0)</f>
        <v>0</v>
      </c>
      <c r="Y1912" s="263"/>
      <c r="Z1912" s="263"/>
      <c r="AB1912" s="265" t="str">
        <f t="shared" ref="AB1912" si="272">B1912&amp;C1912</f>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ref="S1913:S1944" ca="1" si="273">IF(B1913="","",IF(ISERROR(MATCH($E1913,CL,0)),"Unknown",INDIRECT("'C'!$A$"&amp;MATCH($E1913,CL,0)+1)))</f>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ref="X1913:X1944" ca="1" si="274">IF(AND(C1913="Smelter not listed",OR(LEN(D1913)=0,LEN(E1913)=0)),1,0)</f>
        <v>0</v>
      </c>
      <c r="Y1913" s="263"/>
      <c r="Z1913" s="263"/>
      <c r="AB1913" s="265" t="str">
        <f t="shared" ref="AB1913:AB1944" si="275">B1913&amp;C1913</f>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3"/>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4"/>
        <v>0</v>
      </c>
      <c r="Y1914" s="263"/>
      <c r="Z1914" s="263"/>
      <c r="AB1914" s="265" t="str">
        <f t="shared" si="275"/>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3"/>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4"/>
        <v>0</v>
      </c>
      <c r="Y1915" s="263"/>
      <c r="Z1915" s="263"/>
      <c r="AB1915" s="265" t="str">
        <f t="shared" si="275"/>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3"/>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4"/>
        <v>0</v>
      </c>
      <c r="Y1916" s="263"/>
      <c r="Z1916" s="263"/>
      <c r="AB1916" s="265" t="str">
        <f t="shared" si="275"/>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3"/>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4"/>
        <v>0</v>
      </c>
      <c r="Y1917" s="263"/>
      <c r="Z1917" s="263"/>
      <c r="AB1917" s="265" t="str">
        <f t="shared" si="275"/>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3"/>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4"/>
        <v>0</v>
      </c>
      <c r="Y1918" s="263"/>
      <c r="Z1918" s="263"/>
      <c r="AB1918" s="265" t="str">
        <f t="shared" si="275"/>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3"/>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4"/>
        <v>0</v>
      </c>
      <c r="Y1919" s="263"/>
      <c r="Z1919" s="263"/>
      <c r="AB1919" s="265" t="str">
        <f t="shared" si="275"/>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3"/>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4"/>
        <v>0</v>
      </c>
      <c r="Y1920" s="263"/>
      <c r="Z1920" s="263"/>
      <c r="AB1920" s="265" t="str">
        <f t="shared" si="275"/>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3"/>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4"/>
        <v>0</v>
      </c>
      <c r="Y1921" s="263"/>
      <c r="Z1921" s="263"/>
      <c r="AB1921" s="265" t="str">
        <f t="shared" si="275"/>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3"/>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4"/>
        <v>0</v>
      </c>
      <c r="Y1922" s="263"/>
      <c r="Z1922" s="263"/>
      <c r="AB1922" s="265" t="str">
        <f t="shared" si="275"/>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3"/>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4"/>
        <v>0</v>
      </c>
      <c r="Y1923" s="263"/>
      <c r="Z1923" s="263"/>
      <c r="AB1923" s="265" t="str">
        <f t="shared" si="275"/>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3"/>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4"/>
        <v>0</v>
      </c>
      <c r="Y1924" s="263"/>
      <c r="Z1924" s="263"/>
      <c r="AB1924" s="265" t="str">
        <f t="shared" si="275"/>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3"/>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4"/>
        <v>0</v>
      </c>
      <c r="Y1925" s="263"/>
      <c r="Z1925" s="263"/>
      <c r="AB1925" s="265" t="str">
        <f t="shared" si="275"/>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3"/>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4"/>
        <v>0</v>
      </c>
      <c r="Y1926" s="263"/>
      <c r="Z1926" s="263"/>
      <c r="AB1926" s="265" t="str">
        <f t="shared" si="275"/>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3"/>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4"/>
        <v>0</v>
      </c>
      <c r="Y1927" s="263"/>
      <c r="Z1927" s="263"/>
      <c r="AB1927" s="265" t="str">
        <f t="shared" si="275"/>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3"/>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4"/>
        <v>0</v>
      </c>
      <c r="Y1928" s="263"/>
      <c r="Z1928" s="263"/>
      <c r="AB1928" s="265" t="str">
        <f t="shared" si="275"/>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3"/>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4"/>
        <v>0</v>
      </c>
      <c r="Y1929" s="263"/>
      <c r="Z1929" s="263"/>
      <c r="AB1929" s="265" t="str">
        <f t="shared" si="275"/>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3"/>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4"/>
        <v>0</v>
      </c>
      <c r="Y1930" s="263"/>
      <c r="Z1930" s="263"/>
      <c r="AB1930" s="265" t="str">
        <f t="shared" si="275"/>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3"/>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4"/>
        <v>0</v>
      </c>
      <c r="Y1931" s="263"/>
      <c r="Z1931" s="263"/>
      <c r="AB1931" s="265" t="str">
        <f t="shared" si="275"/>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3"/>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4"/>
        <v>0</v>
      </c>
      <c r="Y1932" s="263"/>
      <c r="Z1932" s="263"/>
      <c r="AB1932" s="265" t="str">
        <f t="shared" si="275"/>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3"/>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4"/>
        <v>0</v>
      </c>
      <c r="Y1933" s="263"/>
      <c r="Z1933" s="263"/>
      <c r="AB1933" s="265" t="str">
        <f t="shared" si="275"/>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3"/>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4"/>
        <v>0</v>
      </c>
      <c r="Y1934" s="263"/>
      <c r="Z1934" s="263"/>
      <c r="AB1934" s="265" t="str">
        <f t="shared" si="275"/>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3"/>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4"/>
        <v>0</v>
      </c>
      <c r="Y1935" s="263"/>
      <c r="Z1935" s="263"/>
      <c r="AB1935" s="265" t="str">
        <f t="shared" si="275"/>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3"/>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4"/>
        <v>0</v>
      </c>
      <c r="Y1936" s="263"/>
      <c r="Z1936" s="263"/>
      <c r="AB1936" s="265" t="str">
        <f t="shared" si="275"/>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3"/>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4"/>
        <v>0</v>
      </c>
      <c r="Y1937" s="263"/>
      <c r="Z1937" s="263"/>
      <c r="AB1937" s="265" t="str">
        <f t="shared" si="275"/>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3"/>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4"/>
        <v>0</v>
      </c>
      <c r="Y1938" s="263"/>
      <c r="Z1938" s="263"/>
      <c r="AB1938" s="265" t="str">
        <f t="shared" si="275"/>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ca="1" si="273"/>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ca="1" si="274"/>
        <v>0</v>
      </c>
      <c r="Y1939" s="263"/>
      <c r="Z1939" s="263"/>
      <c r="AB1939" s="265" t="str">
        <f t="shared" si="275"/>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ref="S1945:S1975" ca="1" si="276">IF(B1945="","",IF(ISERROR(MATCH($E1945,CL,0)),"Unknown",INDIRECT("'C'!$A$"&amp;MATCH($E1945,CL,0)+1)))</f>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ref="X1945:X1975" ca="1" si="277">IF(AND(C1945="Smelter not listed",OR(LEN(D1945)=0,LEN(E1945)=0)),1,0)</f>
        <v>0</v>
      </c>
      <c r="Y1945" s="263"/>
      <c r="Z1945" s="263"/>
      <c r="AB1945" s="265" t="str">
        <f t="shared" ref="AB1945:AB1975" si="278">B1945&amp;C1945</f>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6"/>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7"/>
        <v>0</v>
      </c>
      <c r="Y1946" s="263"/>
      <c r="Z1946" s="263"/>
      <c r="AB1946" s="265" t="str">
        <f t="shared" si="278"/>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6"/>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7"/>
        <v>0</v>
      </c>
      <c r="Y1947" s="263"/>
      <c r="Z1947" s="263"/>
      <c r="AB1947" s="265" t="str">
        <f t="shared" si="278"/>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6"/>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7"/>
        <v>0</v>
      </c>
      <c r="Y1948" s="263"/>
      <c r="Z1948" s="263"/>
      <c r="AB1948" s="265" t="str">
        <f t="shared" si="278"/>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6"/>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7"/>
        <v>0</v>
      </c>
      <c r="Y1949" s="263"/>
      <c r="Z1949" s="263"/>
      <c r="AB1949" s="265" t="str">
        <f t="shared" si="278"/>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6"/>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7"/>
        <v>0</v>
      </c>
      <c r="Y1950" s="263"/>
      <c r="Z1950" s="263"/>
      <c r="AB1950" s="265" t="str">
        <f t="shared" si="278"/>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6"/>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7"/>
        <v>0</v>
      </c>
      <c r="Y1951" s="263"/>
      <c r="Z1951" s="263"/>
      <c r="AB1951" s="265" t="str">
        <f t="shared" si="278"/>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6"/>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7"/>
        <v>0</v>
      </c>
      <c r="Y1952" s="263"/>
      <c r="Z1952" s="263"/>
      <c r="AB1952" s="265" t="str">
        <f t="shared" si="278"/>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6"/>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7"/>
        <v>0</v>
      </c>
      <c r="Y1953" s="263"/>
      <c r="Z1953" s="263"/>
      <c r="AB1953" s="265" t="str">
        <f t="shared" si="278"/>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6"/>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7"/>
        <v>0</v>
      </c>
      <c r="Y1954" s="263"/>
      <c r="Z1954" s="263"/>
      <c r="AB1954" s="265" t="str">
        <f t="shared" si="278"/>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6"/>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7"/>
        <v>0</v>
      </c>
      <c r="Y1955" s="263"/>
      <c r="Z1955" s="263"/>
      <c r="AB1955" s="265" t="str">
        <f t="shared" si="278"/>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6"/>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7"/>
        <v>0</v>
      </c>
      <c r="Y1956" s="263"/>
      <c r="Z1956" s="263"/>
      <c r="AB1956" s="265" t="str">
        <f t="shared" si="278"/>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6"/>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7"/>
        <v>0</v>
      </c>
      <c r="Y1957" s="263"/>
      <c r="Z1957" s="263"/>
      <c r="AB1957" s="265" t="str">
        <f t="shared" si="278"/>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6"/>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7"/>
        <v>0</v>
      </c>
      <c r="Y1958" s="263"/>
      <c r="Z1958" s="263"/>
      <c r="AB1958" s="265" t="str">
        <f t="shared" si="278"/>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6"/>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7"/>
        <v>0</v>
      </c>
      <c r="Y1959" s="263"/>
      <c r="Z1959" s="263"/>
      <c r="AB1959" s="265" t="str">
        <f t="shared" si="278"/>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6"/>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7"/>
        <v>0</v>
      </c>
      <c r="Y1960" s="263"/>
      <c r="Z1960" s="263"/>
      <c r="AB1960" s="265" t="str">
        <f t="shared" si="278"/>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6"/>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7"/>
        <v>0</v>
      </c>
      <c r="Y1961" s="263"/>
      <c r="Z1961" s="263"/>
      <c r="AB1961" s="265" t="str">
        <f t="shared" si="278"/>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6"/>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7"/>
        <v>0</v>
      </c>
      <c r="Y1962" s="263"/>
      <c r="Z1962" s="263"/>
      <c r="AB1962" s="265" t="str">
        <f t="shared" si="278"/>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6"/>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7"/>
        <v>0</v>
      </c>
      <c r="Y1963" s="263"/>
      <c r="Z1963" s="263"/>
      <c r="AB1963" s="265" t="str">
        <f t="shared" si="278"/>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6"/>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7"/>
        <v>0</v>
      </c>
      <c r="Y1964" s="263"/>
      <c r="Z1964" s="263"/>
      <c r="AB1964" s="265" t="str">
        <f t="shared" si="278"/>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6"/>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7"/>
        <v>0</v>
      </c>
      <c r="Y1965" s="263"/>
      <c r="Z1965" s="263"/>
      <c r="AB1965" s="265" t="str">
        <f t="shared" si="278"/>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6"/>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7"/>
        <v>0</v>
      </c>
      <c r="Y1966" s="263"/>
      <c r="Z1966" s="263"/>
      <c r="AB1966" s="265" t="str">
        <f t="shared" si="278"/>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6"/>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7"/>
        <v>0</v>
      </c>
      <c r="Y1967" s="263"/>
      <c r="Z1967" s="263"/>
      <c r="AB1967" s="265" t="str">
        <f t="shared" si="278"/>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6"/>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7"/>
        <v>0</v>
      </c>
      <c r="Y1968" s="263"/>
      <c r="Z1968" s="263"/>
      <c r="AB1968" s="265" t="str">
        <f t="shared" si="278"/>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6"/>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7"/>
        <v>0</v>
      </c>
      <c r="Y1969" s="263"/>
      <c r="Z1969" s="263"/>
      <c r="AB1969" s="265" t="str">
        <f t="shared" si="278"/>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ca="1" si="276"/>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ca="1" si="277"/>
        <v>0</v>
      </c>
      <c r="Y1970" s="263"/>
      <c r="Z1970" s="263"/>
      <c r="AB1970" s="265" t="str">
        <f t="shared" si="278"/>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ca="1" si="276"/>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ca="1" si="277"/>
        <v>0</v>
      </c>
      <c r="Y1971" s="263"/>
      <c r="Z1971" s="263"/>
      <c r="AB1971" s="265" t="str">
        <f t="shared" si="278"/>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6"/>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77"/>
        <v>0</v>
      </c>
      <c r="Y1972" s="263"/>
      <c r="Z1972" s="263"/>
      <c r="AB1972" s="265" t="str">
        <f t="shared" si="278"/>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6"/>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77"/>
        <v>0</v>
      </c>
      <c r="Y1973" s="263"/>
      <c r="Z1973" s="263"/>
      <c r="AB1973" s="265" t="str">
        <f t="shared" si="278"/>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6"/>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77"/>
        <v>0</v>
      </c>
      <c r="Y1974" s="263"/>
      <c r="Z1974" s="263"/>
      <c r="AB1974" s="265" t="str">
        <f t="shared" si="278"/>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6"/>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77"/>
        <v>0</v>
      </c>
      <c r="Y1975" s="263"/>
      <c r="Z1975" s="263"/>
      <c r="AB1975" s="265" t="str">
        <f t="shared" si="278"/>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ref="S1976" ca="1" si="279">IF(B1976="","",IF(ISERROR(MATCH($E1976,CL,0)),"Unknown",INDIRECT("'C'!$A$"&amp;MATCH($E1976,CL,0)+1)))</f>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ref="X1976" ca="1" si="280">IF(AND(C1976="Smelter not listed",OR(LEN(D1976)=0,LEN(E1976)=0)),1,0)</f>
        <v>0</v>
      </c>
      <c r="Y1976" s="263"/>
      <c r="Z1976" s="263"/>
      <c r="AB1976" s="265" t="str">
        <f t="shared" ref="AB1976" si="281">B1976&amp;C1976</f>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ref="S1977:S2008" ca="1" si="282">IF(B1977="","",IF(ISERROR(MATCH($E1977,CL,0)),"Unknown",INDIRECT("'C'!$A$"&amp;MATCH($E1977,CL,0)+1)))</f>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ref="X1977:X2008" ca="1" si="283">IF(AND(C1977="Smelter not listed",OR(LEN(D1977)=0,LEN(E1977)=0)),1,0)</f>
        <v>0</v>
      </c>
      <c r="Y1977" s="263"/>
      <c r="Z1977" s="263"/>
      <c r="AB1977" s="265" t="str">
        <f t="shared" ref="AB1977:AB2008" si="284">B1977&amp;C1977</f>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82"/>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3"/>
        <v>0</v>
      </c>
      <c r="Y1978" s="263"/>
      <c r="Z1978" s="263"/>
      <c r="AB1978" s="265" t="str">
        <f t="shared" si="284"/>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82"/>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3"/>
        <v>0</v>
      </c>
      <c r="Y1979" s="263"/>
      <c r="Z1979" s="263"/>
      <c r="AB1979" s="265" t="str">
        <f t="shared" si="284"/>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82"/>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3"/>
        <v>0</v>
      </c>
      <c r="Y1980" s="263"/>
      <c r="Z1980" s="263"/>
      <c r="AB1980" s="265" t="str">
        <f t="shared" si="284"/>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82"/>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3"/>
        <v>0</v>
      </c>
      <c r="Y1981" s="263"/>
      <c r="Z1981" s="263"/>
      <c r="AB1981" s="265" t="str">
        <f t="shared" si="284"/>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82"/>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3"/>
        <v>0</v>
      </c>
      <c r="Y1982" s="263"/>
      <c r="Z1982" s="263"/>
      <c r="AB1982" s="265" t="str">
        <f t="shared" si="284"/>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82"/>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3"/>
        <v>0</v>
      </c>
      <c r="Y1983" s="263"/>
      <c r="Z1983" s="263"/>
      <c r="AB1983" s="265" t="str">
        <f t="shared" si="284"/>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82"/>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3"/>
        <v>0</v>
      </c>
      <c r="Y1984" s="263"/>
      <c r="Z1984" s="263"/>
      <c r="AB1984" s="265" t="str">
        <f t="shared" si="284"/>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82"/>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3"/>
        <v>0</v>
      </c>
      <c r="Y1985" s="263"/>
      <c r="Z1985" s="263"/>
      <c r="AB1985" s="265" t="str">
        <f t="shared" si="284"/>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82"/>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3"/>
        <v>0</v>
      </c>
      <c r="Y1986" s="263"/>
      <c r="Z1986" s="263"/>
      <c r="AB1986" s="265" t="str">
        <f t="shared" si="284"/>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82"/>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3"/>
        <v>0</v>
      </c>
      <c r="Y1987" s="263"/>
      <c r="Z1987" s="263"/>
      <c r="AB1987" s="265" t="str">
        <f t="shared" si="284"/>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82"/>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3"/>
        <v>0</v>
      </c>
      <c r="Y1988" s="263"/>
      <c r="Z1988" s="263"/>
      <c r="AB1988" s="265" t="str">
        <f t="shared" si="284"/>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82"/>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3"/>
        <v>0</v>
      </c>
      <c r="Y1989" s="263"/>
      <c r="Z1989" s="263"/>
      <c r="AB1989" s="265" t="str">
        <f t="shared" si="284"/>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82"/>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3"/>
        <v>0</v>
      </c>
      <c r="Y1990" s="263"/>
      <c r="Z1990" s="263"/>
      <c r="AB1990" s="265" t="str">
        <f t="shared" si="284"/>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82"/>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3"/>
        <v>0</v>
      </c>
      <c r="Y1991" s="263"/>
      <c r="Z1991" s="263"/>
      <c r="AB1991" s="265" t="str">
        <f t="shared" si="284"/>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82"/>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3"/>
        <v>0</v>
      </c>
      <c r="Y1992" s="263"/>
      <c r="Z1992" s="263"/>
      <c r="AB1992" s="265" t="str">
        <f t="shared" si="284"/>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82"/>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3"/>
        <v>0</v>
      </c>
      <c r="Y1993" s="263"/>
      <c r="Z1993" s="263"/>
      <c r="AB1993" s="265" t="str">
        <f t="shared" si="284"/>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82"/>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3"/>
        <v>0</v>
      </c>
      <c r="Y1994" s="263"/>
      <c r="Z1994" s="263"/>
      <c r="AB1994" s="265" t="str">
        <f t="shared" si="284"/>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82"/>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3"/>
        <v>0</v>
      </c>
      <c r="Y1995" s="263"/>
      <c r="Z1995" s="263"/>
      <c r="AB1995" s="265" t="str">
        <f t="shared" si="284"/>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82"/>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3"/>
        <v>0</v>
      </c>
      <c r="Y1996" s="263"/>
      <c r="Z1996" s="263"/>
      <c r="AB1996" s="265" t="str">
        <f t="shared" si="284"/>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82"/>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3"/>
        <v>0</v>
      </c>
      <c r="Y1997" s="263"/>
      <c r="Z1997" s="263"/>
      <c r="AB1997" s="265" t="str">
        <f t="shared" si="284"/>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82"/>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3"/>
        <v>0</v>
      </c>
      <c r="Y1998" s="263"/>
      <c r="Z1998" s="263"/>
      <c r="AB1998" s="265" t="str">
        <f t="shared" si="284"/>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82"/>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3"/>
        <v>0</v>
      </c>
      <c r="Y1999" s="263"/>
      <c r="Z1999" s="263"/>
      <c r="AB1999" s="265" t="str">
        <f t="shared" si="284"/>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82"/>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3"/>
        <v>0</v>
      </c>
      <c r="Y2000" s="263"/>
      <c r="Z2000" s="263"/>
      <c r="AB2000" s="265" t="str">
        <f t="shared" si="284"/>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82"/>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3"/>
        <v>0</v>
      </c>
      <c r="Y2001" s="263"/>
      <c r="Z2001" s="263"/>
      <c r="AB2001" s="265" t="str">
        <f t="shared" si="284"/>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82"/>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3"/>
        <v>0</v>
      </c>
      <c r="Y2002" s="263"/>
      <c r="Z2002" s="263"/>
      <c r="AB2002" s="265" t="str">
        <f t="shared" si="284"/>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ca="1" si="282"/>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ca="1" si="283"/>
        <v>0</v>
      </c>
      <c r="Y2003" s="263"/>
      <c r="Z2003" s="263"/>
      <c r="AB2003" s="265" t="str">
        <f t="shared" si="284"/>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ref="S2009:S2039" ca="1" si="285">IF(B2009="","",IF(ISERROR(MATCH($E2009,CL,0)),"Unknown",INDIRECT("'C'!$A$"&amp;MATCH($E2009,CL,0)+1)))</f>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ref="X2009:X2039" ca="1" si="286">IF(AND(C2009="Smelter not listed",OR(LEN(D2009)=0,LEN(E2009)=0)),1,0)</f>
        <v>0</v>
      </c>
      <c r="Y2009" s="263"/>
      <c r="Z2009" s="263"/>
      <c r="AB2009" s="265" t="str">
        <f t="shared" ref="AB2009:AB2039" si="287">B2009&amp;C2009</f>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5"/>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6"/>
        <v>0</v>
      </c>
      <c r="Y2010" s="263"/>
      <c r="Z2010" s="263"/>
      <c r="AB2010" s="265" t="str">
        <f t="shared" si="287"/>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5"/>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6"/>
        <v>0</v>
      </c>
      <c r="Y2011" s="263"/>
      <c r="Z2011" s="263"/>
      <c r="AB2011" s="265" t="str">
        <f t="shared" si="287"/>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5"/>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6"/>
        <v>0</v>
      </c>
      <c r="Y2012" s="263"/>
      <c r="Z2012" s="263"/>
      <c r="AB2012" s="265" t="str">
        <f t="shared" si="287"/>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5"/>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6"/>
        <v>0</v>
      </c>
      <c r="Y2013" s="263"/>
      <c r="Z2013" s="263"/>
      <c r="AB2013" s="265" t="str">
        <f t="shared" si="287"/>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5"/>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6"/>
        <v>0</v>
      </c>
      <c r="Y2014" s="263"/>
      <c r="Z2014" s="263"/>
      <c r="AB2014" s="265" t="str">
        <f t="shared" si="287"/>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5"/>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6"/>
        <v>0</v>
      </c>
      <c r="Y2015" s="263"/>
      <c r="Z2015" s="263"/>
      <c r="AB2015" s="265" t="str">
        <f t="shared" si="287"/>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5"/>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6"/>
        <v>0</v>
      </c>
      <c r="Y2016" s="263"/>
      <c r="Z2016" s="263"/>
      <c r="AB2016" s="265" t="str">
        <f t="shared" si="287"/>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5"/>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6"/>
        <v>0</v>
      </c>
      <c r="Y2017" s="263"/>
      <c r="Z2017" s="263"/>
      <c r="AB2017" s="265" t="str">
        <f t="shared" si="287"/>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5"/>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6"/>
        <v>0</v>
      </c>
      <c r="Y2018" s="263"/>
      <c r="Z2018" s="263"/>
      <c r="AB2018" s="265" t="str">
        <f t="shared" si="287"/>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5"/>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6"/>
        <v>0</v>
      </c>
      <c r="Y2019" s="263"/>
      <c r="Z2019" s="263"/>
      <c r="AB2019" s="265" t="str">
        <f t="shared" si="287"/>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5"/>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6"/>
        <v>0</v>
      </c>
      <c r="Y2020" s="263"/>
      <c r="Z2020" s="263"/>
      <c r="AB2020" s="265" t="str">
        <f t="shared" si="287"/>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5"/>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6"/>
        <v>0</v>
      </c>
      <c r="Y2021" s="263"/>
      <c r="Z2021" s="263"/>
      <c r="AB2021" s="265" t="str">
        <f t="shared" si="287"/>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5"/>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6"/>
        <v>0</v>
      </c>
      <c r="Y2022" s="263"/>
      <c r="Z2022" s="263"/>
      <c r="AB2022" s="265" t="str">
        <f t="shared" si="287"/>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5"/>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6"/>
        <v>0</v>
      </c>
      <c r="Y2023" s="263"/>
      <c r="Z2023" s="263"/>
      <c r="AB2023" s="265" t="str">
        <f t="shared" si="287"/>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5"/>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6"/>
        <v>0</v>
      </c>
      <c r="Y2024" s="263"/>
      <c r="Z2024" s="263"/>
      <c r="AB2024" s="265" t="str">
        <f t="shared" si="287"/>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5"/>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6"/>
        <v>0</v>
      </c>
      <c r="Y2025" s="263"/>
      <c r="Z2025" s="263"/>
      <c r="AB2025" s="265" t="str">
        <f t="shared" si="287"/>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5"/>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6"/>
        <v>0</v>
      </c>
      <c r="Y2026" s="263"/>
      <c r="Z2026" s="263"/>
      <c r="AB2026" s="265" t="str">
        <f t="shared" si="287"/>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5"/>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6"/>
        <v>0</v>
      </c>
      <c r="Y2027" s="263"/>
      <c r="Z2027" s="263"/>
      <c r="AB2027" s="265" t="str">
        <f t="shared" si="287"/>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5"/>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6"/>
        <v>0</v>
      </c>
      <c r="Y2028" s="263"/>
      <c r="Z2028" s="263"/>
      <c r="AB2028" s="265" t="str">
        <f t="shared" si="287"/>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5"/>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6"/>
        <v>0</v>
      </c>
      <c r="Y2029" s="263"/>
      <c r="Z2029" s="263"/>
      <c r="AB2029" s="265" t="str">
        <f t="shared" si="287"/>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5"/>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6"/>
        <v>0</v>
      </c>
      <c r="Y2030" s="263"/>
      <c r="Z2030" s="263"/>
      <c r="AB2030" s="265" t="str">
        <f t="shared" si="287"/>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5"/>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6"/>
        <v>0</v>
      </c>
      <c r="Y2031" s="263"/>
      <c r="Z2031" s="263"/>
      <c r="AB2031" s="265" t="str">
        <f t="shared" si="287"/>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5"/>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6"/>
        <v>0</v>
      </c>
      <c r="Y2032" s="263"/>
      <c r="Z2032" s="263"/>
      <c r="AB2032" s="265" t="str">
        <f t="shared" si="287"/>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5"/>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6"/>
        <v>0</v>
      </c>
      <c r="Y2033" s="263"/>
      <c r="Z2033" s="263"/>
      <c r="AB2033" s="265" t="str">
        <f t="shared" si="287"/>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ca="1" si="285"/>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ca="1" si="286"/>
        <v>0</v>
      </c>
      <c r="Y2034" s="263"/>
      <c r="Z2034" s="263"/>
      <c r="AB2034" s="265" t="str">
        <f t="shared" si="287"/>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ca="1" si="285"/>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ca="1" si="286"/>
        <v>0</v>
      </c>
      <c r="Y2035" s="263"/>
      <c r="Z2035" s="263"/>
      <c r="AB2035" s="265" t="str">
        <f t="shared" si="287"/>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5"/>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6"/>
        <v>0</v>
      </c>
      <c r="Y2036" s="263"/>
      <c r="Z2036" s="263"/>
      <c r="AB2036" s="265" t="str">
        <f t="shared" si="287"/>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5"/>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6"/>
        <v>0</v>
      </c>
      <c r="Y2037" s="263"/>
      <c r="Z2037" s="263"/>
      <c r="AB2037" s="265" t="str">
        <f t="shared" si="287"/>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5"/>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6"/>
        <v>0</v>
      </c>
      <c r="Y2038" s="263"/>
      <c r="Z2038" s="263"/>
      <c r="AB2038" s="265" t="str">
        <f t="shared" si="287"/>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5"/>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6"/>
        <v>0</v>
      </c>
      <c r="Y2039" s="263"/>
      <c r="Z2039" s="263"/>
      <c r="AB2039" s="265" t="str">
        <f t="shared" si="287"/>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ref="S2040" ca="1" si="288">IF(B2040="","",IF(ISERROR(MATCH($E2040,CL,0)),"Unknown",INDIRECT("'C'!$A$"&amp;MATCH($E2040,CL,0)+1)))</f>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ref="X2040" ca="1" si="289">IF(AND(C2040="Smelter not listed",OR(LEN(D2040)=0,LEN(E2040)=0)),1,0)</f>
        <v>0</v>
      </c>
      <c r="Y2040" s="263"/>
      <c r="Z2040" s="263"/>
      <c r="AB2040" s="265" t="str">
        <f t="shared" ref="AB2040" si="290">B2040&amp;C2040</f>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ref="S2041:S2072" ca="1" si="291">IF(B2041="","",IF(ISERROR(MATCH($E2041,CL,0)),"Unknown",INDIRECT("'C'!$A$"&amp;MATCH($E2041,CL,0)+1)))</f>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ref="X2041:X2072" ca="1" si="292">IF(AND(C2041="Smelter not listed",OR(LEN(D2041)=0,LEN(E2041)=0)),1,0)</f>
        <v>0</v>
      </c>
      <c r="Y2041" s="263"/>
      <c r="Z2041" s="263"/>
      <c r="AB2041" s="265" t="str">
        <f t="shared" ref="AB2041:AB2072" si="293">B2041&amp;C2041</f>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91"/>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92"/>
        <v>0</v>
      </c>
      <c r="Y2042" s="263"/>
      <c r="Z2042" s="263"/>
      <c r="AB2042" s="265" t="str">
        <f t="shared" si="293"/>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91"/>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92"/>
        <v>0</v>
      </c>
      <c r="Y2043" s="263"/>
      <c r="Z2043" s="263"/>
      <c r="AB2043" s="265" t="str">
        <f t="shared" si="293"/>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91"/>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92"/>
        <v>0</v>
      </c>
      <c r="Y2044" s="263"/>
      <c r="Z2044" s="263"/>
      <c r="AB2044" s="265" t="str">
        <f t="shared" si="293"/>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91"/>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92"/>
        <v>0</v>
      </c>
      <c r="Y2045" s="263"/>
      <c r="Z2045" s="263"/>
      <c r="AB2045" s="265" t="str">
        <f t="shared" si="293"/>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91"/>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92"/>
        <v>0</v>
      </c>
      <c r="Y2046" s="263"/>
      <c r="Z2046" s="263"/>
      <c r="AB2046" s="265" t="str">
        <f t="shared" si="293"/>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91"/>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92"/>
        <v>0</v>
      </c>
      <c r="Y2047" s="263"/>
      <c r="Z2047" s="263"/>
      <c r="AB2047" s="265" t="str">
        <f t="shared" si="293"/>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91"/>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92"/>
        <v>0</v>
      </c>
      <c r="Y2048" s="263"/>
      <c r="Z2048" s="263"/>
      <c r="AB2048" s="265" t="str">
        <f t="shared" si="293"/>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91"/>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92"/>
        <v>0</v>
      </c>
      <c r="Y2049" s="263"/>
      <c r="Z2049" s="263"/>
      <c r="AB2049" s="265" t="str">
        <f t="shared" si="293"/>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91"/>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92"/>
        <v>0</v>
      </c>
      <c r="Y2050" s="263"/>
      <c r="Z2050" s="263"/>
      <c r="AB2050" s="265" t="str">
        <f t="shared" si="293"/>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91"/>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92"/>
        <v>0</v>
      </c>
      <c r="Y2051" s="263"/>
      <c r="Z2051" s="263"/>
      <c r="AB2051" s="265" t="str">
        <f t="shared" si="293"/>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91"/>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92"/>
        <v>0</v>
      </c>
      <c r="Y2052" s="263"/>
      <c r="Z2052" s="263"/>
      <c r="AB2052" s="265" t="str">
        <f t="shared" si="293"/>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91"/>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92"/>
        <v>0</v>
      </c>
      <c r="Y2053" s="263"/>
      <c r="Z2053" s="263"/>
      <c r="AB2053" s="265" t="str">
        <f t="shared" si="293"/>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91"/>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92"/>
        <v>0</v>
      </c>
      <c r="Y2054" s="263"/>
      <c r="Z2054" s="263"/>
      <c r="AB2054" s="265" t="str">
        <f t="shared" si="293"/>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91"/>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92"/>
        <v>0</v>
      </c>
      <c r="Y2055" s="263"/>
      <c r="Z2055" s="263"/>
      <c r="AB2055" s="265" t="str">
        <f t="shared" si="293"/>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91"/>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92"/>
        <v>0</v>
      </c>
      <c r="Y2056" s="263"/>
      <c r="Z2056" s="263"/>
      <c r="AB2056" s="265" t="str">
        <f t="shared" si="293"/>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91"/>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92"/>
        <v>0</v>
      </c>
      <c r="Y2057" s="263"/>
      <c r="Z2057" s="263"/>
      <c r="AB2057" s="265" t="str">
        <f t="shared" si="293"/>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91"/>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92"/>
        <v>0</v>
      </c>
      <c r="Y2058" s="263"/>
      <c r="Z2058" s="263"/>
      <c r="AB2058" s="265" t="str">
        <f t="shared" si="293"/>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91"/>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92"/>
        <v>0</v>
      </c>
      <c r="Y2059" s="263"/>
      <c r="Z2059" s="263"/>
      <c r="AB2059" s="265" t="str">
        <f t="shared" si="293"/>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91"/>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92"/>
        <v>0</v>
      </c>
      <c r="Y2060" s="263"/>
      <c r="Z2060" s="263"/>
      <c r="AB2060" s="265" t="str">
        <f t="shared" si="293"/>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91"/>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92"/>
        <v>0</v>
      </c>
      <c r="Y2061" s="263"/>
      <c r="Z2061" s="263"/>
      <c r="AB2061" s="265" t="str">
        <f t="shared" si="293"/>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91"/>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92"/>
        <v>0</v>
      </c>
      <c r="Y2062" s="263"/>
      <c r="Z2062" s="263"/>
      <c r="AB2062" s="265" t="str">
        <f t="shared" si="293"/>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91"/>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92"/>
        <v>0</v>
      </c>
      <c r="Y2063" s="263"/>
      <c r="Z2063" s="263"/>
      <c r="AB2063" s="265" t="str">
        <f t="shared" si="293"/>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91"/>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92"/>
        <v>0</v>
      </c>
      <c r="Y2064" s="263"/>
      <c r="Z2064" s="263"/>
      <c r="AB2064" s="265" t="str">
        <f t="shared" si="293"/>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91"/>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92"/>
        <v>0</v>
      </c>
      <c r="Y2065" s="263"/>
      <c r="Z2065" s="263"/>
      <c r="AB2065" s="265" t="str">
        <f t="shared" si="293"/>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91"/>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92"/>
        <v>0</v>
      </c>
      <c r="Y2066" s="263"/>
      <c r="Z2066" s="263"/>
      <c r="AB2066" s="265" t="str">
        <f t="shared" si="293"/>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ca="1" si="291"/>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ca="1" si="292"/>
        <v>0</v>
      </c>
      <c r="Y2067" s="263"/>
      <c r="Z2067" s="263"/>
      <c r="AB2067" s="265" t="str">
        <f t="shared" si="293"/>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ref="S2073:S2103" ca="1" si="294">IF(B2073="","",IF(ISERROR(MATCH($E2073,CL,0)),"Unknown",INDIRECT("'C'!$A$"&amp;MATCH($E2073,CL,0)+1)))</f>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ref="X2073:X2103" ca="1" si="295">IF(AND(C2073="Smelter not listed",OR(LEN(D2073)=0,LEN(E2073)=0)),1,0)</f>
        <v>0</v>
      </c>
      <c r="Y2073" s="263"/>
      <c r="Z2073" s="263"/>
      <c r="AB2073" s="265" t="str">
        <f t="shared" ref="AB2073:AB2103" si="296">B2073&amp;C2073</f>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4"/>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5"/>
        <v>0</v>
      </c>
      <c r="Y2074" s="263"/>
      <c r="Z2074" s="263"/>
      <c r="AB2074" s="265" t="str">
        <f t="shared" si="296"/>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4"/>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5"/>
        <v>0</v>
      </c>
      <c r="Y2075" s="263"/>
      <c r="Z2075" s="263"/>
      <c r="AB2075" s="265" t="str">
        <f t="shared" si="296"/>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4"/>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5"/>
        <v>0</v>
      </c>
      <c r="Y2076" s="263"/>
      <c r="Z2076" s="263"/>
      <c r="AB2076" s="265" t="str">
        <f t="shared" si="296"/>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4"/>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5"/>
        <v>0</v>
      </c>
      <c r="Y2077" s="263"/>
      <c r="Z2077" s="263"/>
      <c r="AB2077" s="265" t="str">
        <f t="shared" si="296"/>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4"/>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5"/>
        <v>0</v>
      </c>
      <c r="Y2078" s="263"/>
      <c r="Z2078" s="263"/>
      <c r="AB2078" s="265" t="str">
        <f t="shared" si="296"/>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4"/>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5"/>
        <v>0</v>
      </c>
      <c r="Y2079" s="263"/>
      <c r="Z2079" s="263"/>
      <c r="AB2079" s="265" t="str">
        <f t="shared" si="296"/>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4"/>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5"/>
        <v>0</v>
      </c>
      <c r="Y2080" s="263"/>
      <c r="Z2080" s="263"/>
      <c r="AB2080" s="265" t="str">
        <f t="shared" si="296"/>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4"/>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5"/>
        <v>0</v>
      </c>
      <c r="Y2081" s="263"/>
      <c r="Z2081" s="263"/>
      <c r="AB2081" s="265" t="str">
        <f t="shared" si="296"/>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4"/>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5"/>
        <v>0</v>
      </c>
      <c r="Y2082" s="263"/>
      <c r="Z2082" s="263"/>
      <c r="AB2082" s="265" t="str">
        <f t="shared" si="296"/>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4"/>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5"/>
        <v>0</v>
      </c>
      <c r="Y2083" s="263"/>
      <c r="Z2083" s="263"/>
      <c r="AB2083" s="265" t="str">
        <f t="shared" si="296"/>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4"/>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5"/>
        <v>0</v>
      </c>
      <c r="Y2084" s="263"/>
      <c r="Z2084" s="263"/>
      <c r="AB2084" s="265" t="str">
        <f t="shared" si="296"/>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4"/>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5"/>
        <v>0</v>
      </c>
      <c r="Y2085" s="263"/>
      <c r="Z2085" s="263"/>
      <c r="AB2085" s="265" t="str">
        <f t="shared" si="296"/>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4"/>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5"/>
        <v>0</v>
      </c>
      <c r="Y2086" s="263"/>
      <c r="Z2086" s="263"/>
      <c r="AB2086" s="265" t="str">
        <f t="shared" si="296"/>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4"/>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5"/>
        <v>0</v>
      </c>
      <c r="Y2087" s="263"/>
      <c r="Z2087" s="263"/>
      <c r="AB2087" s="265" t="str">
        <f t="shared" si="296"/>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4"/>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5"/>
        <v>0</v>
      </c>
      <c r="Y2088" s="263"/>
      <c r="Z2088" s="263"/>
      <c r="AB2088" s="265" t="str">
        <f t="shared" si="296"/>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4"/>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5"/>
        <v>0</v>
      </c>
      <c r="Y2089" s="263"/>
      <c r="Z2089" s="263"/>
      <c r="AB2089" s="265" t="str">
        <f t="shared" si="296"/>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4"/>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5"/>
        <v>0</v>
      </c>
      <c r="Y2090" s="263"/>
      <c r="Z2090" s="263"/>
      <c r="AB2090" s="265" t="str">
        <f t="shared" si="296"/>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4"/>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5"/>
        <v>0</v>
      </c>
      <c r="Y2091" s="263"/>
      <c r="Z2091" s="263"/>
      <c r="AB2091" s="265" t="str">
        <f t="shared" si="296"/>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4"/>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5"/>
        <v>0</v>
      </c>
      <c r="Y2092" s="263"/>
      <c r="Z2092" s="263"/>
      <c r="AB2092" s="265" t="str">
        <f t="shared" si="296"/>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4"/>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5"/>
        <v>0</v>
      </c>
      <c r="Y2093" s="263"/>
      <c r="Z2093" s="263"/>
      <c r="AB2093" s="265" t="str">
        <f t="shared" si="296"/>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4"/>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5"/>
        <v>0</v>
      </c>
      <c r="Y2094" s="263"/>
      <c r="Z2094" s="263"/>
      <c r="AB2094" s="265" t="str">
        <f t="shared" si="296"/>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4"/>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5"/>
        <v>0</v>
      </c>
      <c r="Y2095" s="263"/>
      <c r="Z2095" s="263"/>
      <c r="AB2095" s="265" t="str">
        <f t="shared" si="296"/>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4"/>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5"/>
        <v>0</v>
      </c>
      <c r="Y2096" s="263"/>
      <c r="Z2096" s="263"/>
      <c r="AB2096" s="265" t="str">
        <f t="shared" si="296"/>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4"/>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5"/>
        <v>0</v>
      </c>
      <c r="Y2097" s="263"/>
      <c r="Z2097" s="263"/>
      <c r="AB2097" s="265" t="str">
        <f t="shared" si="296"/>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ca="1" si="294"/>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ca="1" si="295"/>
        <v>0</v>
      </c>
      <c r="Y2098" s="263"/>
      <c r="Z2098" s="263"/>
      <c r="AB2098" s="265" t="str">
        <f t="shared" si="296"/>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ca="1" si="294"/>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ca="1" si="295"/>
        <v>0</v>
      </c>
      <c r="Y2099" s="263"/>
      <c r="Z2099" s="263"/>
      <c r="AB2099" s="265" t="str">
        <f t="shared" si="296"/>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4"/>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5"/>
        <v>0</v>
      </c>
      <c r="Y2100" s="263"/>
      <c r="Z2100" s="263"/>
      <c r="AB2100" s="265" t="str">
        <f t="shared" si="296"/>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4"/>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5"/>
        <v>0</v>
      </c>
      <c r="Y2101" s="263"/>
      <c r="Z2101" s="263"/>
      <c r="AB2101" s="265" t="str">
        <f t="shared" si="296"/>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4"/>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5"/>
        <v>0</v>
      </c>
      <c r="Y2102" s="263"/>
      <c r="Z2102" s="263"/>
      <c r="AB2102" s="265" t="str">
        <f t="shared" si="296"/>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4"/>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5"/>
        <v>0</v>
      </c>
      <c r="Y2103" s="263"/>
      <c r="Z2103" s="263"/>
      <c r="AB2103" s="265" t="str">
        <f t="shared" si="296"/>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ref="S2104" ca="1" si="297">IF(B2104="","",IF(ISERROR(MATCH($E2104,CL,0)),"Unknown",INDIRECT("'C'!$A$"&amp;MATCH($E2104,CL,0)+1)))</f>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ref="X2104" ca="1" si="298">IF(AND(C2104="Smelter not listed",OR(LEN(D2104)=0,LEN(E2104)=0)),1,0)</f>
        <v>0</v>
      </c>
      <c r="Y2104" s="263"/>
      <c r="Z2104" s="263"/>
      <c r="AB2104" s="265" t="str">
        <f t="shared" ref="AB2104" si="299">B2104&amp;C2104</f>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ref="S2105:S2136" ca="1" si="300">IF(B2105="","",IF(ISERROR(MATCH($E2105,CL,0)),"Unknown",INDIRECT("'C'!$A$"&amp;MATCH($E2105,CL,0)+1)))</f>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ref="X2105:X2136" ca="1" si="301">IF(AND(C2105="Smelter not listed",OR(LEN(D2105)=0,LEN(E2105)=0)),1,0)</f>
        <v>0</v>
      </c>
      <c r="Y2105" s="263"/>
      <c r="Z2105" s="263"/>
      <c r="AB2105" s="265" t="str">
        <f t="shared" ref="AB2105:AB2136" si="302">B2105&amp;C2105</f>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300"/>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301"/>
        <v>0</v>
      </c>
      <c r="Y2106" s="263"/>
      <c r="Z2106" s="263"/>
      <c r="AB2106" s="265" t="str">
        <f t="shared" si="302"/>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300"/>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301"/>
        <v>0</v>
      </c>
      <c r="Y2107" s="263"/>
      <c r="Z2107" s="263"/>
      <c r="AB2107" s="265" t="str">
        <f t="shared" si="302"/>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300"/>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301"/>
        <v>0</v>
      </c>
      <c r="Y2108" s="263"/>
      <c r="Z2108" s="263"/>
      <c r="AB2108" s="265" t="str">
        <f t="shared" si="302"/>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300"/>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301"/>
        <v>0</v>
      </c>
      <c r="Y2109" s="263"/>
      <c r="Z2109" s="263"/>
      <c r="AB2109" s="265" t="str">
        <f t="shared" si="302"/>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300"/>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301"/>
        <v>0</v>
      </c>
      <c r="Y2110" s="263"/>
      <c r="Z2110" s="263"/>
      <c r="AB2110" s="265" t="str">
        <f t="shared" si="302"/>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300"/>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301"/>
        <v>0</v>
      </c>
      <c r="Y2111" s="263"/>
      <c r="Z2111" s="263"/>
      <c r="AB2111" s="265" t="str">
        <f t="shared" si="302"/>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300"/>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301"/>
        <v>0</v>
      </c>
      <c r="Y2112" s="263"/>
      <c r="Z2112" s="263"/>
      <c r="AB2112" s="265" t="str">
        <f t="shared" si="302"/>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300"/>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301"/>
        <v>0</v>
      </c>
      <c r="Y2113" s="263"/>
      <c r="Z2113" s="263"/>
      <c r="AB2113" s="265" t="str">
        <f t="shared" si="302"/>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300"/>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301"/>
        <v>0</v>
      </c>
      <c r="Y2114" s="263"/>
      <c r="Z2114" s="263"/>
      <c r="AB2114" s="265" t="str">
        <f t="shared" si="302"/>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300"/>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301"/>
        <v>0</v>
      </c>
      <c r="Y2115" s="263"/>
      <c r="Z2115" s="263"/>
      <c r="AB2115" s="265" t="str">
        <f t="shared" si="302"/>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300"/>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301"/>
        <v>0</v>
      </c>
      <c r="Y2116" s="263"/>
      <c r="Z2116" s="263"/>
      <c r="AB2116" s="265" t="str">
        <f t="shared" si="302"/>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300"/>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301"/>
        <v>0</v>
      </c>
      <c r="Y2117" s="263"/>
      <c r="Z2117" s="263"/>
      <c r="AB2117" s="265" t="str">
        <f t="shared" si="302"/>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300"/>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301"/>
        <v>0</v>
      </c>
      <c r="Y2118" s="263"/>
      <c r="Z2118" s="263"/>
      <c r="AB2118" s="265" t="str">
        <f t="shared" si="302"/>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300"/>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301"/>
        <v>0</v>
      </c>
      <c r="Y2119" s="263"/>
      <c r="Z2119" s="263"/>
      <c r="AB2119" s="265" t="str">
        <f t="shared" si="302"/>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300"/>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301"/>
        <v>0</v>
      </c>
      <c r="Y2120" s="263"/>
      <c r="Z2120" s="263"/>
      <c r="AB2120" s="265" t="str">
        <f t="shared" si="302"/>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300"/>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301"/>
        <v>0</v>
      </c>
      <c r="Y2121" s="263"/>
      <c r="Z2121" s="263"/>
      <c r="AB2121" s="265" t="str">
        <f t="shared" si="302"/>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300"/>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301"/>
        <v>0</v>
      </c>
      <c r="Y2122" s="263"/>
      <c r="Z2122" s="263"/>
      <c r="AB2122" s="265" t="str">
        <f t="shared" si="302"/>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300"/>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301"/>
        <v>0</v>
      </c>
      <c r="Y2123" s="263"/>
      <c r="Z2123" s="263"/>
      <c r="AB2123" s="265" t="str">
        <f t="shared" si="302"/>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300"/>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301"/>
        <v>0</v>
      </c>
      <c r="Y2124" s="263"/>
      <c r="Z2124" s="263"/>
      <c r="AB2124" s="265" t="str">
        <f t="shared" si="302"/>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300"/>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301"/>
        <v>0</v>
      </c>
      <c r="Y2125" s="263"/>
      <c r="Z2125" s="263"/>
      <c r="AB2125" s="265" t="str">
        <f t="shared" si="302"/>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300"/>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301"/>
        <v>0</v>
      </c>
      <c r="Y2126" s="263"/>
      <c r="Z2126" s="263"/>
      <c r="AB2126" s="265" t="str">
        <f t="shared" si="302"/>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300"/>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301"/>
        <v>0</v>
      </c>
      <c r="Y2127" s="263"/>
      <c r="Z2127" s="263"/>
      <c r="AB2127" s="265" t="str">
        <f t="shared" si="302"/>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300"/>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301"/>
        <v>0</v>
      </c>
      <c r="Y2128" s="263"/>
      <c r="Z2128" s="263"/>
      <c r="AB2128" s="265" t="str">
        <f t="shared" si="302"/>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300"/>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301"/>
        <v>0</v>
      </c>
      <c r="Y2129" s="263"/>
      <c r="Z2129" s="263"/>
      <c r="AB2129" s="265" t="str">
        <f t="shared" si="302"/>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300"/>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301"/>
        <v>0</v>
      </c>
      <c r="Y2130" s="263"/>
      <c r="Z2130" s="263"/>
      <c r="AB2130" s="265" t="str">
        <f t="shared" si="302"/>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ca="1" si="300"/>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ca="1" si="301"/>
        <v>0</v>
      </c>
      <c r="Y2131" s="263"/>
      <c r="Z2131" s="263"/>
      <c r="AB2131" s="265" t="str">
        <f t="shared" si="302"/>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ref="S2137:S2167" ca="1" si="303">IF(B2137="","",IF(ISERROR(MATCH($E2137,CL,0)),"Unknown",INDIRECT("'C'!$A$"&amp;MATCH($E2137,CL,0)+1)))</f>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ref="X2137:X2167" ca="1" si="304">IF(AND(C2137="Smelter not listed",OR(LEN(D2137)=0,LEN(E2137)=0)),1,0)</f>
        <v>0</v>
      </c>
      <c r="Y2137" s="263"/>
      <c r="Z2137" s="263"/>
      <c r="AB2137" s="265" t="str">
        <f t="shared" ref="AB2137:AB2167" si="305">B2137&amp;C2137</f>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3"/>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4"/>
        <v>0</v>
      </c>
      <c r="Y2138" s="263"/>
      <c r="Z2138" s="263"/>
      <c r="AB2138" s="265" t="str">
        <f t="shared" si="305"/>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3"/>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4"/>
        <v>0</v>
      </c>
      <c r="Y2139" s="263"/>
      <c r="Z2139" s="263"/>
      <c r="AB2139" s="265" t="str">
        <f t="shared" si="305"/>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3"/>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4"/>
        <v>0</v>
      </c>
      <c r="Y2140" s="263"/>
      <c r="Z2140" s="263"/>
      <c r="AB2140" s="265" t="str">
        <f t="shared" si="305"/>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3"/>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4"/>
        <v>0</v>
      </c>
      <c r="Y2141" s="263"/>
      <c r="Z2141" s="263"/>
      <c r="AB2141" s="265" t="str">
        <f t="shared" si="305"/>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3"/>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4"/>
        <v>0</v>
      </c>
      <c r="Y2142" s="263"/>
      <c r="Z2142" s="263"/>
      <c r="AB2142" s="265" t="str">
        <f t="shared" si="305"/>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3"/>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4"/>
        <v>0</v>
      </c>
      <c r="Y2143" s="263"/>
      <c r="Z2143" s="263"/>
      <c r="AB2143" s="265" t="str">
        <f t="shared" si="305"/>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3"/>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4"/>
        <v>0</v>
      </c>
      <c r="Y2144" s="263"/>
      <c r="Z2144" s="263"/>
      <c r="AB2144" s="265" t="str">
        <f t="shared" si="305"/>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3"/>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4"/>
        <v>0</v>
      </c>
      <c r="Y2145" s="263"/>
      <c r="Z2145" s="263"/>
      <c r="AB2145" s="265" t="str">
        <f t="shared" si="305"/>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3"/>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4"/>
        <v>0</v>
      </c>
      <c r="Y2146" s="263"/>
      <c r="Z2146" s="263"/>
      <c r="AB2146" s="265" t="str">
        <f t="shared" si="305"/>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3"/>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4"/>
        <v>0</v>
      </c>
      <c r="Y2147" s="263"/>
      <c r="Z2147" s="263"/>
      <c r="AB2147" s="265" t="str">
        <f t="shared" si="305"/>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3"/>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4"/>
        <v>0</v>
      </c>
      <c r="Y2148" s="263"/>
      <c r="Z2148" s="263"/>
      <c r="AB2148" s="265" t="str">
        <f t="shared" si="305"/>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3"/>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4"/>
        <v>0</v>
      </c>
      <c r="Y2149" s="263"/>
      <c r="Z2149" s="263"/>
      <c r="AB2149" s="265" t="str">
        <f t="shared" si="305"/>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3"/>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4"/>
        <v>0</v>
      </c>
      <c r="Y2150" s="263"/>
      <c r="Z2150" s="263"/>
      <c r="AB2150" s="265" t="str">
        <f t="shared" si="305"/>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3"/>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4"/>
        <v>0</v>
      </c>
      <c r="Y2151" s="263"/>
      <c r="Z2151" s="263"/>
      <c r="AB2151" s="265" t="str">
        <f t="shared" si="305"/>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3"/>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4"/>
        <v>0</v>
      </c>
      <c r="Y2152" s="263"/>
      <c r="Z2152" s="263"/>
      <c r="AB2152" s="265" t="str">
        <f t="shared" si="305"/>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3"/>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4"/>
        <v>0</v>
      </c>
      <c r="Y2153" s="263"/>
      <c r="Z2153" s="263"/>
      <c r="AB2153" s="265" t="str">
        <f t="shared" si="305"/>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3"/>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4"/>
        <v>0</v>
      </c>
      <c r="Y2154" s="263"/>
      <c r="Z2154" s="263"/>
      <c r="AB2154" s="265" t="str">
        <f t="shared" si="305"/>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3"/>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4"/>
        <v>0</v>
      </c>
      <c r="Y2155" s="263"/>
      <c r="Z2155" s="263"/>
      <c r="AB2155" s="265" t="str">
        <f t="shared" si="305"/>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3"/>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4"/>
        <v>0</v>
      </c>
      <c r="Y2156" s="263"/>
      <c r="Z2156" s="263"/>
      <c r="AB2156" s="265" t="str">
        <f t="shared" si="305"/>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3"/>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4"/>
        <v>0</v>
      </c>
      <c r="Y2157" s="263"/>
      <c r="Z2157" s="263"/>
      <c r="AB2157" s="265" t="str">
        <f t="shared" si="305"/>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3"/>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4"/>
        <v>0</v>
      </c>
      <c r="Y2158" s="263"/>
      <c r="Z2158" s="263"/>
      <c r="AB2158" s="265" t="str">
        <f t="shared" si="305"/>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3"/>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4"/>
        <v>0</v>
      </c>
      <c r="Y2159" s="263"/>
      <c r="Z2159" s="263"/>
      <c r="AB2159" s="265" t="str">
        <f t="shared" si="305"/>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3"/>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4"/>
        <v>0</v>
      </c>
      <c r="Y2160" s="263"/>
      <c r="Z2160" s="263"/>
      <c r="AB2160" s="265" t="str">
        <f t="shared" si="305"/>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3"/>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4"/>
        <v>0</v>
      </c>
      <c r="Y2161" s="263"/>
      <c r="Z2161" s="263"/>
      <c r="AB2161" s="265" t="str">
        <f t="shared" si="305"/>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ca="1" si="303"/>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ca="1" si="304"/>
        <v>0</v>
      </c>
      <c r="Y2162" s="263"/>
      <c r="Z2162" s="263"/>
      <c r="AB2162" s="265" t="str">
        <f t="shared" si="305"/>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ca="1" si="303"/>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ca="1" si="304"/>
        <v>0</v>
      </c>
      <c r="Y2163" s="263"/>
      <c r="Z2163" s="263"/>
      <c r="AB2163" s="265" t="str">
        <f t="shared" si="305"/>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3"/>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4"/>
        <v>0</v>
      </c>
      <c r="Y2164" s="263"/>
      <c r="Z2164" s="263"/>
      <c r="AB2164" s="265" t="str">
        <f t="shared" si="305"/>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3"/>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4"/>
        <v>0</v>
      </c>
      <c r="Y2165" s="263"/>
      <c r="Z2165" s="263"/>
      <c r="AB2165" s="265" t="str">
        <f t="shared" si="305"/>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3"/>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4"/>
        <v>0</v>
      </c>
      <c r="Y2166" s="263"/>
      <c r="Z2166" s="263"/>
      <c r="AB2166" s="265" t="str">
        <f t="shared" si="305"/>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3"/>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4"/>
        <v>0</v>
      </c>
      <c r="Y2167" s="263"/>
      <c r="Z2167" s="263"/>
      <c r="AB2167" s="265" t="str">
        <f t="shared" si="305"/>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ref="S2168" ca="1" si="306">IF(B2168="","",IF(ISERROR(MATCH($E2168,CL,0)),"Unknown",INDIRECT("'C'!$A$"&amp;MATCH($E2168,CL,0)+1)))</f>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ref="X2168" ca="1" si="307">IF(AND(C2168="Smelter not listed",OR(LEN(D2168)=0,LEN(E2168)=0)),1,0)</f>
        <v>0</v>
      </c>
      <c r="Y2168" s="263"/>
      <c r="Z2168" s="263"/>
      <c r="AB2168" s="265" t="str">
        <f t="shared" ref="AB2168" si="308">B2168&amp;C2168</f>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ref="S2169:S2200" ca="1" si="309">IF(B2169="","",IF(ISERROR(MATCH($E2169,CL,0)),"Unknown",INDIRECT("'C'!$A$"&amp;MATCH($E2169,CL,0)+1)))</f>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ref="X2169:X2200" ca="1" si="310">IF(AND(C2169="Smelter not listed",OR(LEN(D2169)=0,LEN(E2169)=0)),1,0)</f>
        <v>0</v>
      </c>
      <c r="Y2169" s="263"/>
      <c r="Z2169" s="263"/>
      <c r="AB2169" s="265" t="str">
        <f t="shared" ref="AB2169:AB2200" si="311">B2169&amp;C2169</f>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9"/>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10"/>
        <v>0</v>
      </c>
      <c r="Y2170" s="263"/>
      <c r="Z2170" s="263"/>
      <c r="AB2170" s="265" t="str">
        <f t="shared" si="311"/>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9"/>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10"/>
        <v>0</v>
      </c>
      <c r="Y2171" s="263"/>
      <c r="Z2171" s="263"/>
      <c r="AB2171" s="265" t="str">
        <f t="shared" si="311"/>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9"/>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10"/>
        <v>0</v>
      </c>
      <c r="Y2172" s="263"/>
      <c r="Z2172" s="263"/>
      <c r="AB2172" s="265" t="str">
        <f t="shared" si="311"/>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9"/>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10"/>
        <v>0</v>
      </c>
      <c r="Y2173" s="263"/>
      <c r="Z2173" s="263"/>
      <c r="AB2173" s="265" t="str">
        <f t="shared" si="311"/>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9"/>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10"/>
        <v>0</v>
      </c>
      <c r="Y2174" s="263"/>
      <c r="Z2174" s="263"/>
      <c r="AB2174" s="265" t="str">
        <f t="shared" si="311"/>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9"/>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10"/>
        <v>0</v>
      </c>
      <c r="Y2175" s="263"/>
      <c r="Z2175" s="263"/>
      <c r="AB2175" s="265" t="str">
        <f t="shared" si="311"/>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9"/>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10"/>
        <v>0</v>
      </c>
      <c r="Y2176" s="263"/>
      <c r="Z2176" s="263"/>
      <c r="AB2176" s="265" t="str">
        <f t="shared" si="311"/>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9"/>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10"/>
        <v>0</v>
      </c>
      <c r="Y2177" s="263"/>
      <c r="Z2177" s="263"/>
      <c r="AB2177" s="265" t="str">
        <f t="shared" si="311"/>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9"/>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10"/>
        <v>0</v>
      </c>
      <c r="Y2178" s="263"/>
      <c r="Z2178" s="263"/>
      <c r="AB2178" s="265" t="str">
        <f t="shared" si="311"/>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9"/>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10"/>
        <v>0</v>
      </c>
      <c r="Y2179" s="263"/>
      <c r="Z2179" s="263"/>
      <c r="AB2179" s="265" t="str">
        <f t="shared" si="311"/>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9"/>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10"/>
        <v>0</v>
      </c>
      <c r="Y2180" s="263"/>
      <c r="Z2180" s="263"/>
      <c r="AB2180" s="265" t="str">
        <f t="shared" si="311"/>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9"/>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10"/>
        <v>0</v>
      </c>
      <c r="Y2181" s="263"/>
      <c r="Z2181" s="263"/>
      <c r="AB2181" s="265" t="str">
        <f t="shared" si="311"/>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9"/>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10"/>
        <v>0</v>
      </c>
      <c r="Y2182" s="263"/>
      <c r="Z2182" s="263"/>
      <c r="AB2182" s="265" t="str">
        <f t="shared" si="311"/>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9"/>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10"/>
        <v>0</v>
      </c>
      <c r="Y2183" s="263"/>
      <c r="Z2183" s="263"/>
      <c r="AB2183" s="265" t="str">
        <f t="shared" si="311"/>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9"/>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10"/>
        <v>0</v>
      </c>
      <c r="Y2184" s="263"/>
      <c r="Z2184" s="263"/>
      <c r="AB2184" s="265" t="str">
        <f t="shared" si="311"/>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9"/>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10"/>
        <v>0</v>
      </c>
      <c r="Y2185" s="263"/>
      <c r="Z2185" s="263"/>
      <c r="AB2185" s="265" t="str">
        <f t="shared" si="311"/>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9"/>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10"/>
        <v>0</v>
      </c>
      <c r="Y2186" s="263"/>
      <c r="Z2186" s="263"/>
      <c r="AB2186" s="265" t="str">
        <f t="shared" si="311"/>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9"/>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10"/>
        <v>0</v>
      </c>
      <c r="Y2187" s="263"/>
      <c r="Z2187" s="263"/>
      <c r="AB2187" s="265" t="str">
        <f t="shared" si="311"/>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9"/>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10"/>
        <v>0</v>
      </c>
      <c r="Y2188" s="263"/>
      <c r="Z2188" s="263"/>
      <c r="AB2188" s="265" t="str">
        <f t="shared" si="311"/>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9"/>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10"/>
        <v>0</v>
      </c>
      <c r="Y2189" s="263"/>
      <c r="Z2189" s="263"/>
      <c r="AB2189" s="265" t="str">
        <f t="shared" si="311"/>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9"/>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10"/>
        <v>0</v>
      </c>
      <c r="Y2190" s="263"/>
      <c r="Z2190" s="263"/>
      <c r="AB2190" s="265" t="str">
        <f t="shared" si="311"/>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9"/>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10"/>
        <v>0</v>
      </c>
      <c r="Y2191" s="263"/>
      <c r="Z2191" s="263"/>
      <c r="AB2191" s="265" t="str">
        <f t="shared" si="311"/>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9"/>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10"/>
        <v>0</v>
      </c>
      <c r="Y2192" s="263"/>
      <c r="Z2192" s="263"/>
      <c r="AB2192" s="265" t="str">
        <f t="shared" si="311"/>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9"/>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10"/>
        <v>0</v>
      </c>
      <c r="Y2193" s="263"/>
      <c r="Z2193" s="263"/>
      <c r="AB2193" s="265" t="str">
        <f t="shared" si="311"/>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9"/>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10"/>
        <v>0</v>
      </c>
      <c r="Y2194" s="263"/>
      <c r="Z2194" s="263"/>
      <c r="AB2194" s="265" t="str">
        <f t="shared" si="311"/>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ca="1" si="309"/>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ca="1" si="310"/>
        <v>0</v>
      </c>
      <c r="Y2195" s="263"/>
      <c r="Z2195" s="263"/>
      <c r="AB2195" s="265" t="str">
        <f t="shared" si="311"/>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ref="S2201:S2231" ca="1" si="312">IF(B2201="","",IF(ISERROR(MATCH($E2201,CL,0)),"Unknown",INDIRECT("'C'!$A$"&amp;MATCH($E2201,CL,0)+1)))</f>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ref="X2201:X2231" ca="1" si="313">IF(AND(C2201="Smelter not listed",OR(LEN(D2201)=0,LEN(E2201)=0)),1,0)</f>
        <v>0</v>
      </c>
      <c r="Y2201" s="263"/>
      <c r="Z2201" s="263"/>
      <c r="AB2201" s="265" t="str">
        <f t="shared" ref="AB2201:AB2231" si="314">B2201&amp;C2201</f>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12"/>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3"/>
        <v>0</v>
      </c>
      <c r="Y2202" s="263"/>
      <c r="Z2202" s="263"/>
      <c r="AB2202" s="265" t="str">
        <f t="shared" si="314"/>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12"/>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3"/>
        <v>0</v>
      </c>
      <c r="Y2203" s="263"/>
      <c r="Z2203" s="263"/>
      <c r="AB2203" s="265" t="str">
        <f t="shared" si="314"/>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12"/>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3"/>
        <v>0</v>
      </c>
      <c r="Y2204" s="263"/>
      <c r="Z2204" s="263"/>
      <c r="AB2204" s="265" t="str">
        <f t="shared" si="314"/>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12"/>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3"/>
        <v>0</v>
      </c>
      <c r="Y2205" s="263"/>
      <c r="Z2205" s="263"/>
      <c r="AB2205" s="265" t="str">
        <f t="shared" si="314"/>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12"/>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3"/>
        <v>0</v>
      </c>
      <c r="Y2206" s="263"/>
      <c r="Z2206" s="263"/>
      <c r="AB2206" s="265" t="str">
        <f t="shared" si="314"/>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12"/>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3"/>
        <v>0</v>
      </c>
      <c r="Y2207" s="263"/>
      <c r="Z2207" s="263"/>
      <c r="AB2207" s="265" t="str">
        <f t="shared" si="314"/>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12"/>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3"/>
        <v>0</v>
      </c>
      <c r="Y2208" s="263"/>
      <c r="Z2208" s="263"/>
      <c r="AB2208" s="265" t="str">
        <f t="shared" si="314"/>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12"/>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3"/>
        <v>0</v>
      </c>
      <c r="Y2209" s="263"/>
      <c r="Z2209" s="263"/>
      <c r="AB2209" s="265" t="str">
        <f t="shared" si="314"/>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12"/>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3"/>
        <v>0</v>
      </c>
      <c r="Y2210" s="263"/>
      <c r="Z2210" s="263"/>
      <c r="AB2210" s="265" t="str">
        <f t="shared" si="314"/>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12"/>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3"/>
        <v>0</v>
      </c>
      <c r="Y2211" s="263"/>
      <c r="Z2211" s="263"/>
      <c r="AB2211" s="265" t="str">
        <f t="shared" si="314"/>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12"/>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3"/>
        <v>0</v>
      </c>
      <c r="Y2212" s="263"/>
      <c r="Z2212" s="263"/>
      <c r="AB2212" s="265" t="str">
        <f t="shared" si="314"/>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12"/>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3"/>
        <v>0</v>
      </c>
      <c r="Y2213" s="263"/>
      <c r="Z2213" s="263"/>
      <c r="AB2213" s="265" t="str">
        <f t="shared" si="314"/>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12"/>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3"/>
        <v>0</v>
      </c>
      <c r="Y2214" s="263"/>
      <c r="Z2214" s="263"/>
      <c r="AB2214" s="265" t="str">
        <f t="shared" si="314"/>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12"/>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3"/>
        <v>0</v>
      </c>
      <c r="Y2215" s="263"/>
      <c r="Z2215" s="263"/>
      <c r="AB2215" s="265" t="str">
        <f t="shared" si="314"/>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12"/>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3"/>
        <v>0</v>
      </c>
      <c r="Y2216" s="263"/>
      <c r="Z2216" s="263"/>
      <c r="AB2216" s="265" t="str">
        <f t="shared" si="314"/>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12"/>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3"/>
        <v>0</v>
      </c>
      <c r="Y2217" s="263"/>
      <c r="Z2217" s="263"/>
      <c r="AB2217" s="265" t="str">
        <f t="shared" si="314"/>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12"/>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3"/>
        <v>0</v>
      </c>
      <c r="Y2218" s="263"/>
      <c r="Z2218" s="263"/>
      <c r="AB2218" s="265" t="str">
        <f t="shared" si="314"/>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12"/>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3"/>
        <v>0</v>
      </c>
      <c r="Y2219" s="263"/>
      <c r="Z2219" s="263"/>
      <c r="AB2219" s="265" t="str">
        <f t="shared" si="314"/>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12"/>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3"/>
        <v>0</v>
      </c>
      <c r="Y2220" s="263"/>
      <c r="Z2220" s="263"/>
      <c r="AB2220" s="265" t="str">
        <f t="shared" si="314"/>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12"/>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3"/>
        <v>0</v>
      </c>
      <c r="Y2221" s="263"/>
      <c r="Z2221" s="263"/>
      <c r="AB2221" s="265" t="str">
        <f t="shared" si="314"/>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12"/>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3"/>
        <v>0</v>
      </c>
      <c r="Y2222" s="263"/>
      <c r="Z2222" s="263"/>
      <c r="AB2222" s="265" t="str">
        <f t="shared" si="314"/>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12"/>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3"/>
        <v>0</v>
      </c>
      <c r="Y2223" s="263"/>
      <c r="Z2223" s="263"/>
      <c r="AB2223" s="265" t="str">
        <f t="shared" si="314"/>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12"/>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3"/>
        <v>0</v>
      </c>
      <c r="Y2224" s="263"/>
      <c r="Z2224" s="263"/>
      <c r="AB2224" s="265" t="str">
        <f t="shared" si="314"/>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12"/>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3"/>
        <v>0</v>
      </c>
      <c r="Y2225" s="263"/>
      <c r="Z2225" s="263"/>
      <c r="AB2225" s="265" t="str">
        <f t="shared" si="314"/>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ca="1" si="312"/>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ca="1" si="313"/>
        <v>0</v>
      </c>
      <c r="Y2226" s="263"/>
      <c r="Z2226" s="263"/>
      <c r="AB2226" s="265" t="str">
        <f t="shared" si="314"/>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ca="1" si="312"/>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ca="1" si="313"/>
        <v>0</v>
      </c>
      <c r="Y2227" s="263"/>
      <c r="Z2227" s="263"/>
      <c r="AB2227" s="265" t="str">
        <f t="shared" si="314"/>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2"/>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3"/>
        <v>0</v>
      </c>
      <c r="Y2228" s="263"/>
      <c r="Z2228" s="263"/>
      <c r="AB2228" s="265" t="str">
        <f t="shared" si="314"/>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2"/>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3"/>
        <v>0</v>
      </c>
      <c r="Y2229" s="263"/>
      <c r="Z2229" s="263"/>
      <c r="AB2229" s="265" t="str">
        <f t="shared" si="314"/>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2"/>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3"/>
        <v>0</v>
      </c>
      <c r="Y2230" s="263"/>
      <c r="Z2230" s="263"/>
      <c r="AB2230" s="265" t="str">
        <f t="shared" si="314"/>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2"/>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3"/>
        <v>0</v>
      </c>
      <c r="Y2231" s="263"/>
      <c r="Z2231" s="263"/>
      <c r="AB2231" s="265" t="str">
        <f t="shared" si="314"/>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ref="S2232" ca="1" si="315">IF(B2232="","",IF(ISERROR(MATCH($E2232,CL,0)),"Unknown",INDIRECT("'C'!$A$"&amp;MATCH($E2232,CL,0)+1)))</f>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ref="X2232" ca="1" si="316">IF(AND(C2232="Smelter not listed",OR(LEN(D2232)=0,LEN(E2232)=0)),1,0)</f>
        <v>0</v>
      </c>
      <c r="Y2232" s="263"/>
      <c r="Z2232" s="263"/>
      <c r="AB2232" s="265" t="str">
        <f t="shared" ref="AB2232" si="317">B2232&amp;C2232</f>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ref="S2233:S2264" ca="1" si="318">IF(B2233="","",IF(ISERROR(MATCH($E2233,CL,0)),"Unknown",INDIRECT("'C'!$A$"&amp;MATCH($E2233,CL,0)+1)))</f>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ref="X2233:X2264" ca="1" si="319">IF(AND(C2233="Smelter not listed",OR(LEN(D2233)=0,LEN(E2233)=0)),1,0)</f>
        <v>0</v>
      </c>
      <c r="Y2233" s="263"/>
      <c r="Z2233" s="263"/>
      <c r="AB2233" s="265" t="str">
        <f t="shared" ref="AB2233:AB2264" si="320">B2233&amp;C2233</f>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8"/>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9"/>
        <v>0</v>
      </c>
      <c r="Y2234" s="263"/>
      <c r="Z2234" s="263"/>
      <c r="AB2234" s="265" t="str">
        <f t="shared" si="320"/>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8"/>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9"/>
        <v>0</v>
      </c>
      <c r="Y2235" s="263"/>
      <c r="Z2235" s="263"/>
      <c r="AB2235" s="265" t="str">
        <f t="shared" si="320"/>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8"/>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9"/>
        <v>0</v>
      </c>
      <c r="Y2236" s="263"/>
      <c r="Z2236" s="263"/>
      <c r="AB2236" s="265" t="str">
        <f t="shared" si="320"/>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8"/>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9"/>
        <v>0</v>
      </c>
      <c r="Y2237" s="263"/>
      <c r="Z2237" s="263"/>
      <c r="AB2237" s="265" t="str">
        <f t="shared" si="320"/>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8"/>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9"/>
        <v>0</v>
      </c>
      <c r="Y2238" s="263"/>
      <c r="Z2238" s="263"/>
      <c r="AB2238" s="265" t="str">
        <f t="shared" si="320"/>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8"/>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9"/>
        <v>0</v>
      </c>
      <c r="Y2239" s="263"/>
      <c r="Z2239" s="263"/>
      <c r="AB2239" s="265" t="str">
        <f t="shared" si="320"/>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8"/>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9"/>
        <v>0</v>
      </c>
      <c r="Y2240" s="263"/>
      <c r="Z2240" s="263"/>
      <c r="AB2240" s="265" t="str">
        <f t="shared" si="320"/>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8"/>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9"/>
        <v>0</v>
      </c>
      <c r="Y2241" s="263"/>
      <c r="Z2241" s="263"/>
      <c r="AB2241" s="265" t="str">
        <f t="shared" si="320"/>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8"/>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9"/>
        <v>0</v>
      </c>
      <c r="Y2242" s="263"/>
      <c r="Z2242" s="263"/>
      <c r="AB2242" s="265" t="str">
        <f t="shared" si="320"/>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8"/>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9"/>
        <v>0</v>
      </c>
      <c r="Y2243" s="263"/>
      <c r="Z2243" s="263"/>
      <c r="AB2243" s="265" t="str">
        <f t="shared" si="320"/>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8"/>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9"/>
        <v>0</v>
      </c>
      <c r="Y2244" s="263"/>
      <c r="Z2244" s="263"/>
      <c r="AB2244" s="265" t="str">
        <f t="shared" si="320"/>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8"/>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9"/>
        <v>0</v>
      </c>
      <c r="Y2245" s="263"/>
      <c r="Z2245" s="263"/>
      <c r="AB2245" s="265" t="str">
        <f t="shared" si="320"/>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8"/>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9"/>
        <v>0</v>
      </c>
      <c r="Y2246" s="263"/>
      <c r="Z2246" s="263"/>
      <c r="AB2246" s="265" t="str">
        <f t="shared" si="320"/>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8"/>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9"/>
        <v>0</v>
      </c>
      <c r="Y2247" s="263"/>
      <c r="Z2247" s="263"/>
      <c r="AB2247" s="265" t="str">
        <f t="shared" si="320"/>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8"/>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9"/>
        <v>0</v>
      </c>
      <c r="Y2248" s="263"/>
      <c r="Z2248" s="263"/>
      <c r="AB2248" s="265" t="str">
        <f t="shared" si="320"/>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8"/>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9"/>
        <v>0</v>
      </c>
      <c r="Y2249" s="263"/>
      <c r="Z2249" s="263"/>
      <c r="AB2249" s="265" t="str">
        <f t="shared" si="320"/>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8"/>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9"/>
        <v>0</v>
      </c>
      <c r="Y2250" s="263"/>
      <c r="Z2250" s="263"/>
      <c r="AB2250" s="265" t="str">
        <f t="shared" si="320"/>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8"/>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9"/>
        <v>0</v>
      </c>
      <c r="Y2251" s="263"/>
      <c r="Z2251" s="263"/>
      <c r="AB2251" s="265" t="str">
        <f t="shared" si="320"/>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8"/>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9"/>
        <v>0</v>
      </c>
      <c r="Y2252" s="263"/>
      <c r="Z2252" s="263"/>
      <c r="AB2252" s="265" t="str">
        <f t="shared" si="320"/>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8"/>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9"/>
        <v>0</v>
      </c>
      <c r="Y2253" s="263"/>
      <c r="Z2253" s="263"/>
      <c r="AB2253" s="265" t="str">
        <f t="shared" si="320"/>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8"/>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9"/>
        <v>0</v>
      </c>
      <c r="Y2254" s="263"/>
      <c r="Z2254" s="263"/>
      <c r="AB2254" s="265" t="str">
        <f t="shared" si="320"/>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8"/>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9"/>
        <v>0</v>
      </c>
      <c r="Y2255" s="263"/>
      <c r="Z2255" s="263"/>
      <c r="AB2255" s="265" t="str">
        <f t="shared" si="320"/>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8"/>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9"/>
        <v>0</v>
      </c>
      <c r="Y2256" s="263"/>
      <c r="Z2256" s="263"/>
      <c r="AB2256" s="265" t="str">
        <f t="shared" si="320"/>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8"/>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9"/>
        <v>0</v>
      </c>
      <c r="Y2257" s="263"/>
      <c r="Z2257" s="263"/>
      <c r="AB2257" s="265" t="str">
        <f t="shared" si="320"/>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8"/>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9"/>
        <v>0</v>
      </c>
      <c r="Y2258" s="263"/>
      <c r="Z2258" s="263"/>
      <c r="AB2258" s="265" t="str">
        <f t="shared" si="320"/>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ca="1" si="318"/>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ca="1" si="319"/>
        <v>0</v>
      </c>
      <c r="Y2259" s="263"/>
      <c r="Z2259" s="263"/>
      <c r="AB2259" s="265" t="str">
        <f t="shared" si="320"/>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ref="S2265:S2295" ca="1" si="321">IF(B2265="","",IF(ISERROR(MATCH($E2265,CL,0)),"Unknown",INDIRECT("'C'!$A$"&amp;MATCH($E2265,CL,0)+1)))</f>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ref="X2265:X2295" ca="1" si="322">IF(AND(C2265="Smelter not listed",OR(LEN(D2265)=0,LEN(E2265)=0)),1,0)</f>
        <v>0</v>
      </c>
      <c r="Y2265" s="263"/>
      <c r="Z2265" s="263"/>
      <c r="AB2265" s="265" t="str">
        <f t="shared" ref="AB2265:AB2295" si="323">B2265&amp;C2265</f>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21"/>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22"/>
        <v>0</v>
      </c>
      <c r="Y2266" s="263"/>
      <c r="Z2266" s="263"/>
      <c r="AB2266" s="265" t="str">
        <f t="shared" si="323"/>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21"/>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22"/>
        <v>0</v>
      </c>
      <c r="Y2267" s="263"/>
      <c r="Z2267" s="263"/>
      <c r="AB2267" s="265" t="str">
        <f t="shared" si="323"/>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21"/>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22"/>
        <v>0</v>
      </c>
      <c r="Y2268" s="263"/>
      <c r="Z2268" s="263"/>
      <c r="AB2268" s="265" t="str">
        <f t="shared" si="323"/>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21"/>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22"/>
        <v>0</v>
      </c>
      <c r="Y2269" s="263"/>
      <c r="Z2269" s="263"/>
      <c r="AB2269" s="265" t="str">
        <f t="shared" si="323"/>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21"/>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22"/>
        <v>0</v>
      </c>
      <c r="Y2270" s="263"/>
      <c r="Z2270" s="263"/>
      <c r="AB2270" s="265" t="str">
        <f t="shared" si="323"/>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21"/>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22"/>
        <v>0</v>
      </c>
      <c r="Y2271" s="263"/>
      <c r="Z2271" s="263"/>
      <c r="AB2271" s="265" t="str">
        <f t="shared" si="323"/>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21"/>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22"/>
        <v>0</v>
      </c>
      <c r="Y2272" s="263"/>
      <c r="Z2272" s="263"/>
      <c r="AB2272" s="265" t="str">
        <f t="shared" si="323"/>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21"/>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22"/>
        <v>0</v>
      </c>
      <c r="Y2273" s="263"/>
      <c r="Z2273" s="263"/>
      <c r="AB2273" s="265" t="str">
        <f t="shared" si="323"/>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21"/>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22"/>
        <v>0</v>
      </c>
      <c r="Y2274" s="263"/>
      <c r="Z2274" s="263"/>
      <c r="AB2274" s="265" t="str">
        <f t="shared" si="323"/>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21"/>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22"/>
        <v>0</v>
      </c>
      <c r="Y2275" s="263"/>
      <c r="Z2275" s="263"/>
      <c r="AB2275" s="265" t="str">
        <f t="shared" si="323"/>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21"/>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22"/>
        <v>0</v>
      </c>
      <c r="Y2276" s="263"/>
      <c r="Z2276" s="263"/>
      <c r="AB2276" s="265" t="str">
        <f t="shared" si="323"/>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21"/>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22"/>
        <v>0</v>
      </c>
      <c r="Y2277" s="263"/>
      <c r="Z2277" s="263"/>
      <c r="AB2277" s="265" t="str">
        <f t="shared" si="323"/>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21"/>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22"/>
        <v>0</v>
      </c>
      <c r="Y2278" s="263"/>
      <c r="Z2278" s="263"/>
      <c r="AB2278" s="265" t="str">
        <f t="shared" si="323"/>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21"/>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22"/>
        <v>0</v>
      </c>
      <c r="Y2279" s="263"/>
      <c r="Z2279" s="263"/>
      <c r="AB2279" s="265" t="str">
        <f t="shared" si="323"/>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21"/>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22"/>
        <v>0</v>
      </c>
      <c r="Y2280" s="263"/>
      <c r="Z2280" s="263"/>
      <c r="AB2280" s="265" t="str">
        <f t="shared" si="323"/>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21"/>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22"/>
        <v>0</v>
      </c>
      <c r="Y2281" s="263"/>
      <c r="Z2281" s="263"/>
      <c r="AB2281" s="265" t="str">
        <f t="shared" si="323"/>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21"/>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22"/>
        <v>0</v>
      </c>
      <c r="Y2282" s="263"/>
      <c r="Z2282" s="263"/>
      <c r="AB2282" s="265" t="str">
        <f t="shared" si="323"/>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21"/>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22"/>
        <v>0</v>
      </c>
      <c r="Y2283" s="263"/>
      <c r="Z2283" s="263"/>
      <c r="AB2283" s="265" t="str">
        <f t="shared" si="323"/>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21"/>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22"/>
        <v>0</v>
      </c>
      <c r="Y2284" s="263"/>
      <c r="Z2284" s="263"/>
      <c r="AB2284" s="265" t="str">
        <f t="shared" si="323"/>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21"/>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22"/>
        <v>0</v>
      </c>
      <c r="Y2285" s="263"/>
      <c r="Z2285" s="263"/>
      <c r="AB2285" s="265" t="str">
        <f t="shared" si="323"/>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21"/>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22"/>
        <v>0</v>
      </c>
      <c r="Y2286" s="263"/>
      <c r="Z2286" s="263"/>
      <c r="AB2286" s="265" t="str">
        <f t="shared" si="323"/>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21"/>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22"/>
        <v>0</v>
      </c>
      <c r="Y2287" s="263"/>
      <c r="Z2287" s="263"/>
      <c r="AB2287" s="265" t="str">
        <f t="shared" si="323"/>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21"/>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22"/>
        <v>0</v>
      </c>
      <c r="Y2288" s="263"/>
      <c r="Z2288" s="263"/>
      <c r="AB2288" s="265" t="str">
        <f t="shared" si="323"/>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21"/>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22"/>
        <v>0</v>
      </c>
      <c r="Y2289" s="263"/>
      <c r="Z2289" s="263"/>
      <c r="AB2289" s="265" t="str">
        <f t="shared" si="323"/>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ca="1" si="321"/>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ca="1" si="322"/>
        <v>0</v>
      </c>
      <c r="Y2290" s="263"/>
      <c r="Z2290" s="263"/>
      <c r="AB2290" s="265" t="str">
        <f t="shared" si="323"/>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ca="1" si="321"/>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ca="1" si="322"/>
        <v>0</v>
      </c>
      <c r="Y2291" s="263"/>
      <c r="Z2291" s="263"/>
      <c r="AB2291" s="265" t="str">
        <f t="shared" si="323"/>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1"/>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2"/>
        <v>0</v>
      </c>
      <c r="Y2292" s="263"/>
      <c r="Z2292" s="263"/>
      <c r="AB2292" s="265" t="str">
        <f t="shared" si="323"/>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1"/>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2"/>
        <v>0</v>
      </c>
      <c r="Y2293" s="263"/>
      <c r="Z2293" s="263"/>
      <c r="AB2293" s="265" t="str">
        <f t="shared" si="323"/>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1"/>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2"/>
        <v>0</v>
      </c>
      <c r="Y2294" s="263"/>
      <c r="Z2294" s="263"/>
      <c r="AB2294" s="265" t="str">
        <f t="shared" si="323"/>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1"/>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2"/>
        <v>0</v>
      </c>
      <c r="Y2295" s="263"/>
      <c r="Z2295" s="263"/>
      <c r="AB2295" s="265" t="str">
        <f t="shared" si="323"/>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ref="S2296" ca="1" si="324">IF(B2296="","",IF(ISERROR(MATCH($E2296,CL,0)),"Unknown",INDIRECT("'C'!$A$"&amp;MATCH($E2296,CL,0)+1)))</f>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ref="X2296" ca="1" si="325">IF(AND(C2296="Smelter not listed",OR(LEN(D2296)=0,LEN(E2296)=0)),1,0)</f>
        <v>0</v>
      </c>
      <c r="Y2296" s="263"/>
      <c r="Z2296" s="263"/>
      <c r="AB2296" s="265" t="str">
        <f t="shared" ref="AB2296" si="326">B2296&amp;C2296</f>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ref="S2297:S2328" ca="1" si="327">IF(B2297="","",IF(ISERROR(MATCH($E2297,CL,0)),"Unknown",INDIRECT("'C'!$A$"&amp;MATCH($E2297,CL,0)+1)))</f>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ref="X2297:X2328" ca="1" si="328">IF(AND(C2297="Smelter not listed",OR(LEN(D2297)=0,LEN(E2297)=0)),1,0)</f>
        <v>0</v>
      </c>
      <c r="Y2297" s="263"/>
      <c r="Z2297" s="263"/>
      <c r="AB2297" s="265" t="str">
        <f t="shared" ref="AB2297:AB2328" si="329">B2297&amp;C2297</f>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7"/>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8"/>
        <v>0</v>
      </c>
      <c r="Y2298" s="263"/>
      <c r="Z2298" s="263"/>
      <c r="AB2298" s="265" t="str">
        <f t="shared" si="329"/>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7"/>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8"/>
        <v>0</v>
      </c>
      <c r="Y2299" s="263"/>
      <c r="Z2299" s="263"/>
      <c r="AB2299" s="265" t="str">
        <f t="shared" si="329"/>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7"/>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8"/>
        <v>0</v>
      </c>
      <c r="Y2300" s="263"/>
      <c r="Z2300" s="263"/>
      <c r="AB2300" s="265" t="str">
        <f t="shared" si="329"/>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7"/>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8"/>
        <v>0</v>
      </c>
      <c r="Y2301" s="263"/>
      <c r="Z2301" s="263"/>
      <c r="AB2301" s="265" t="str">
        <f t="shared" si="329"/>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7"/>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8"/>
        <v>0</v>
      </c>
      <c r="Y2302" s="263"/>
      <c r="Z2302" s="263"/>
      <c r="AB2302" s="265" t="str">
        <f t="shared" si="329"/>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7"/>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8"/>
        <v>0</v>
      </c>
      <c r="Y2303" s="263"/>
      <c r="Z2303" s="263"/>
      <c r="AB2303" s="265" t="str">
        <f t="shared" si="329"/>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7"/>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8"/>
        <v>0</v>
      </c>
      <c r="Y2304" s="263"/>
      <c r="Z2304" s="263"/>
      <c r="AB2304" s="265" t="str">
        <f t="shared" si="329"/>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7"/>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8"/>
        <v>0</v>
      </c>
      <c r="Y2305" s="263"/>
      <c r="Z2305" s="263"/>
      <c r="AB2305" s="265" t="str">
        <f t="shared" si="329"/>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7"/>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8"/>
        <v>0</v>
      </c>
      <c r="Y2306" s="263"/>
      <c r="Z2306" s="263"/>
      <c r="AB2306" s="265" t="str">
        <f t="shared" si="329"/>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7"/>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8"/>
        <v>0</v>
      </c>
      <c r="Y2307" s="263"/>
      <c r="Z2307" s="263"/>
      <c r="AB2307" s="265" t="str">
        <f t="shared" si="329"/>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7"/>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8"/>
        <v>0</v>
      </c>
      <c r="Y2308" s="263"/>
      <c r="Z2308" s="263"/>
      <c r="AB2308" s="265" t="str">
        <f t="shared" si="329"/>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7"/>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8"/>
        <v>0</v>
      </c>
      <c r="Y2309" s="263"/>
      <c r="Z2309" s="263"/>
      <c r="AB2309" s="265" t="str">
        <f t="shared" si="329"/>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7"/>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8"/>
        <v>0</v>
      </c>
      <c r="Y2310" s="263"/>
      <c r="Z2310" s="263"/>
      <c r="AB2310" s="265" t="str">
        <f t="shared" si="329"/>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7"/>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8"/>
        <v>0</v>
      </c>
      <c r="Y2311" s="263"/>
      <c r="Z2311" s="263"/>
      <c r="AB2311" s="265" t="str">
        <f t="shared" si="329"/>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7"/>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8"/>
        <v>0</v>
      </c>
      <c r="Y2312" s="263"/>
      <c r="Z2312" s="263"/>
      <c r="AB2312" s="265" t="str">
        <f t="shared" si="329"/>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7"/>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8"/>
        <v>0</v>
      </c>
      <c r="Y2313" s="263"/>
      <c r="Z2313" s="263"/>
      <c r="AB2313" s="265" t="str">
        <f t="shared" si="329"/>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7"/>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8"/>
        <v>0</v>
      </c>
      <c r="Y2314" s="263"/>
      <c r="Z2314" s="263"/>
      <c r="AB2314" s="265" t="str">
        <f t="shared" si="329"/>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7"/>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8"/>
        <v>0</v>
      </c>
      <c r="Y2315" s="263"/>
      <c r="Z2315" s="263"/>
      <c r="AB2315" s="265" t="str">
        <f t="shared" si="329"/>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7"/>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8"/>
        <v>0</v>
      </c>
      <c r="Y2316" s="263"/>
      <c r="Z2316" s="263"/>
      <c r="AB2316" s="265" t="str">
        <f t="shared" si="329"/>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7"/>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8"/>
        <v>0</v>
      </c>
      <c r="Y2317" s="263"/>
      <c r="Z2317" s="263"/>
      <c r="AB2317" s="265" t="str">
        <f t="shared" si="329"/>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7"/>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8"/>
        <v>0</v>
      </c>
      <c r="Y2318" s="263"/>
      <c r="Z2318" s="263"/>
      <c r="AB2318" s="265" t="str">
        <f t="shared" si="329"/>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7"/>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8"/>
        <v>0</v>
      </c>
      <c r="Y2319" s="263"/>
      <c r="Z2319" s="263"/>
      <c r="AB2319" s="265" t="str">
        <f t="shared" si="329"/>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7"/>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8"/>
        <v>0</v>
      </c>
      <c r="Y2320" s="263"/>
      <c r="Z2320" s="263"/>
      <c r="AB2320" s="265" t="str">
        <f t="shared" si="329"/>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7"/>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8"/>
        <v>0</v>
      </c>
      <c r="Y2321" s="263"/>
      <c r="Z2321" s="263"/>
      <c r="AB2321" s="265" t="str">
        <f t="shared" si="329"/>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7"/>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8"/>
        <v>0</v>
      </c>
      <c r="Y2322" s="263"/>
      <c r="Z2322" s="263"/>
      <c r="AB2322" s="265" t="str">
        <f t="shared" si="329"/>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ca="1" si="327"/>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ca="1" si="328"/>
        <v>0</v>
      </c>
      <c r="Y2323" s="263"/>
      <c r="Z2323" s="263"/>
      <c r="AB2323" s="265" t="str">
        <f t="shared" si="329"/>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ref="S2329:S2359" ca="1" si="330">IF(B2329="","",IF(ISERROR(MATCH($E2329,CL,0)),"Unknown",INDIRECT("'C'!$A$"&amp;MATCH($E2329,CL,0)+1)))</f>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ref="X2329:X2359" ca="1" si="331">IF(AND(C2329="Smelter not listed",OR(LEN(D2329)=0,LEN(E2329)=0)),1,0)</f>
        <v>0</v>
      </c>
      <c r="Y2329" s="263"/>
      <c r="Z2329" s="263"/>
      <c r="AB2329" s="265" t="str">
        <f t="shared" ref="AB2329:AB2359" si="332">B2329&amp;C2329</f>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30"/>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31"/>
        <v>0</v>
      </c>
      <c r="Y2330" s="263"/>
      <c r="Z2330" s="263"/>
      <c r="AB2330" s="265" t="str">
        <f t="shared" si="332"/>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30"/>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31"/>
        <v>0</v>
      </c>
      <c r="Y2331" s="263"/>
      <c r="Z2331" s="263"/>
      <c r="AB2331" s="265" t="str">
        <f t="shared" si="332"/>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30"/>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31"/>
        <v>0</v>
      </c>
      <c r="Y2332" s="263"/>
      <c r="Z2332" s="263"/>
      <c r="AB2332" s="265" t="str">
        <f t="shared" si="332"/>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30"/>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31"/>
        <v>0</v>
      </c>
      <c r="Y2333" s="263"/>
      <c r="Z2333" s="263"/>
      <c r="AB2333" s="265" t="str">
        <f t="shared" si="332"/>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30"/>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31"/>
        <v>0</v>
      </c>
      <c r="Y2334" s="263"/>
      <c r="Z2334" s="263"/>
      <c r="AB2334" s="265" t="str">
        <f t="shared" si="332"/>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30"/>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31"/>
        <v>0</v>
      </c>
      <c r="Y2335" s="263"/>
      <c r="Z2335" s="263"/>
      <c r="AB2335" s="265" t="str">
        <f t="shared" si="332"/>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30"/>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31"/>
        <v>0</v>
      </c>
      <c r="Y2336" s="263"/>
      <c r="Z2336" s="263"/>
      <c r="AB2336" s="265" t="str">
        <f t="shared" si="332"/>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30"/>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31"/>
        <v>0</v>
      </c>
      <c r="Y2337" s="263"/>
      <c r="Z2337" s="263"/>
      <c r="AB2337" s="265" t="str">
        <f t="shared" si="332"/>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30"/>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31"/>
        <v>0</v>
      </c>
      <c r="Y2338" s="263"/>
      <c r="Z2338" s="263"/>
      <c r="AB2338" s="265" t="str">
        <f t="shared" si="332"/>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30"/>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31"/>
        <v>0</v>
      </c>
      <c r="Y2339" s="263"/>
      <c r="Z2339" s="263"/>
      <c r="AB2339" s="265" t="str">
        <f t="shared" si="332"/>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30"/>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31"/>
        <v>0</v>
      </c>
      <c r="Y2340" s="263"/>
      <c r="Z2340" s="263"/>
      <c r="AB2340" s="265" t="str">
        <f t="shared" si="332"/>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30"/>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31"/>
        <v>0</v>
      </c>
      <c r="Y2341" s="263"/>
      <c r="Z2341" s="263"/>
      <c r="AB2341" s="265" t="str">
        <f t="shared" si="332"/>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30"/>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31"/>
        <v>0</v>
      </c>
      <c r="Y2342" s="263"/>
      <c r="Z2342" s="263"/>
      <c r="AB2342" s="265" t="str">
        <f t="shared" si="332"/>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30"/>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31"/>
        <v>0</v>
      </c>
      <c r="Y2343" s="263"/>
      <c r="Z2343" s="263"/>
      <c r="AB2343" s="265" t="str">
        <f t="shared" si="332"/>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30"/>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31"/>
        <v>0</v>
      </c>
      <c r="Y2344" s="263"/>
      <c r="Z2344" s="263"/>
      <c r="AB2344" s="265" t="str">
        <f t="shared" si="332"/>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30"/>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31"/>
        <v>0</v>
      </c>
      <c r="Y2345" s="263"/>
      <c r="Z2345" s="263"/>
      <c r="AB2345" s="265" t="str">
        <f t="shared" si="332"/>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30"/>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31"/>
        <v>0</v>
      </c>
      <c r="Y2346" s="263"/>
      <c r="Z2346" s="263"/>
      <c r="AB2346" s="265" t="str">
        <f t="shared" si="332"/>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30"/>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31"/>
        <v>0</v>
      </c>
      <c r="Y2347" s="263"/>
      <c r="Z2347" s="263"/>
      <c r="AB2347" s="265" t="str">
        <f t="shared" si="332"/>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30"/>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31"/>
        <v>0</v>
      </c>
      <c r="Y2348" s="263"/>
      <c r="Z2348" s="263"/>
      <c r="AB2348" s="265" t="str">
        <f t="shared" si="332"/>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30"/>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31"/>
        <v>0</v>
      </c>
      <c r="Y2349" s="263"/>
      <c r="Z2349" s="263"/>
      <c r="AB2349" s="265" t="str">
        <f t="shared" si="332"/>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30"/>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31"/>
        <v>0</v>
      </c>
      <c r="Y2350" s="263"/>
      <c r="Z2350" s="263"/>
      <c r="AB2350" s="265" t="str">
        <f t="shared" si="332"/>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30"/>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31"/>
        <v>0</v>
      </c>
      <c r="Y2351" s="263"/>
      <c r="Z2351" s="263"/>
      <c r="AB2351" s="265" t="str">
        <f t="shared" si="332"/>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30"/>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31"/>
        <v>0</v>
      </c>
      <c r="Y2352" s="263"/>
      <c r="Z2352" s="263"/>
      <c r="AB2352" s="265" t="str">
        <f t="shared" si="332"/>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30"/>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31"/>
        <v>0</v>
      </c>
      <c r="Y2353" s="263"/>
      <c r="Z2353" s="263"/>
      <c r="AB2353" s="265" t="str">
        <f t="shared" si="332"/>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ca="1" si="330"/>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ca="1" si="331"/>
        <v>0</v>
      </c>
      <c r="Y2354" s="263"/>
      <c r="Z2354" s="263"/>
      <c r="AB2354" s="265" t="str">
        <f t="shared" si="332"/>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ca="1" si="330"/>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ca="1" si="331"/>
        <v>0</v>
      </c>
      <c r="Y2355" s="263"/>
      <c r="Z2355" s="263"/>
      <c r="AB2355" s="265" t="str">
        <f t="shared" si="332"/>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0"/>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1"/>
        <v>0</v>
      </c>
      <c r="Y2356" s="263"/>
      <c r="Z2356" s="263"/>
      <c r="AB2356" s="265" t="str">
        <f t="shared" si="332"/>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0"/>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1"/>
        <v>0</v>
      </c>
      <c r="Y2357" s="263"/>
      <c r="Z2357" s="263"/>
      <c r="AB2357" s="265" t="str">
        <f t="shared" si="332"/>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0"/>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1"/>
        <v>0</v>
      </c>
      <c r="Y2358" s="263"/>
      <c r="Z2358" s="263"/>
      <c r="AB2358" s="265" t="str">
        <f t="shared" si="332"/>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0"/>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1"/>
        <v>0</v>
      </c>
      <c r="Y2359" s="263"/>
      <c r="Z2359" s="263"/>
      <c r="AB2359" s="265" t="str">
        <f t="shared" si="332"/>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ref="S2360" ca="1" si="333">IF(B2360="","",IF(ISERROR(MATCH($E2360,CL,0)),"Unknown",INDIRECT("'C'!$A$"&amp;MATCH($E2360,CL,0)+1)))</f>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ref="X2360" ca="1" si="334">IF(AND(C2360="Smelter not listed",OR(LEN(D2360)=0,LEN(E2360)=0)),1,0)</f>
        <v>0</v>
      </c>
      <c r="Y2360" s="263"/>
      <c r="Z2360" s="263"/>
      <c r="AB2360" s="265" t="str">
        <f t="shared" ref="AB2360" si="335">B2360&amp;C2360</f>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ref="S2361:S2392" ca="1" si="336">IF(B2361="","",IF(ISERROR(MATCH($E2361,CL,0)),"Unknown",INDIRECT("'C'!$A$"&amp;MATCH($E2361,CL,0)+1)))</f>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ref="X2361:X2392" ca="1" si="337">IF(AND(C2361="Smelter not listed",OR(LEN(D2361)=0,LEN(E2361)=0)),1,0)</f>
        <v>0</v>
      </c>
      <c r="Y2361" s="263"/>
      <c r="Z2361" s="263"/>
      <c r="AB2361" s="265" t="str">
        <f t="shared" ref="AB2361:AB2392" si="338">B2361&amp;C2361</f>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6"/>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7"/>
        <v>0</v>
      </c>
      <c r="Y2362" s="263"/>
      <c r="Z2362" s="263"/>
      <c r="AB2362" s="265" t="str">
        <f t="shared" si="338"/>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6"/>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7"/>
        <v>0</v>
      </c>
      <c r="Y2363" s="263"/>
      <c r="Z2363" s="263"/>
      <c r="AB2363" s="265" t="str">
        <f t="shared" si="338"/>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6"/>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7"/>
        <v>0</v>
      </c>
      <c r="Y2364" s="263"/>
      <c r="Z2364" s="263"/>
      <c r="AB2364" s="265" t="str">
        <f t="shared" si="338"/>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6"/>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7"/>
        <v>0</v>
      </c>
      <c r="Y2365" s="263"/>
      <c r="Z2365" s="263"/>
      <c r="AB2365" s="265" t="str">
        <f t="shared" si="338"/>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6"/>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7"/>
        <v>0</v>
      </c>
      <c r="Y2366" s="263"/>
      <c r="Z2366" s="263"/>
      <c r="AB2366" s="265" t="str">
        <f t="shared" si="338"/>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6"/>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7"/>
        <v>0</v>
      </c>
      <c r="Y2367" s="263"/>
      <c r="Z2367" s="263"/>
      <c r="AB2367" s="265" t="str">
        <f t="shared" si="338"/>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6"/>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7"/>
        <v>0</v>
      </c>
      <c r="Y2368" s="263"/>
      <c r="Z2368" s="263"/>
      <c r="AB2368" s="265" t="str">
        <f t="shared" si="338"/>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6"/>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7"/>
        <v>0</v>
      </c>
      <c r="Y2369" s="263"/>
      <c r="Z2369" s="263"/>
      <c r="AB2369" s="265" t="str">
        <f t="shared" si="338"/>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6"/>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7"/>
        <v>0</v>
      </c>
      <c r="Y2370" s="263"/>
      <c r="Z2370" s="263"/>
      <c r="AB2370" s="265" t="str">
        <f t="shared" si="338"/>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6"/>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7"/>
        <v>0</v>
      </c>
      <c r="Y2371" s="263"/>
      <c r="Z2371" s="263"/>
      <c r="AB2371" s="265" t="str">
        <f t="shared" si="338"/>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6"/>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7"/>
        <v>0</v>
      </c>
      <c r="Y2372" s="263"/>
      <c r="Z2372" s="263"/>
      <c r="AB2372" s="265" t="str">
        <f t="shared" si="338"/>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6"/>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7"/>
        <v>0</v>
      </c>
      <c r="Y2373" s="263"/>
      <c r="Z2373" s="263"/>
      <c r="AB2373" s="265" t="str">
        <f t="shared" si="338"/>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6"/>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7"/>
        <v>0</v>
      </c>
      <c r="Y2374" s="263"/>
      <c r="Z2374" s="263"/>
      <c r="AB2374" s="265" t="str">
        <f t="shared" si="338"/>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6"/>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7"/>
        <v>0</v>
      </c>
      <c r="Y2375" s="263"/>
      <c r="Z2375" s="263"/>
      <c r="AB2375" s="265" t="str">
        <f t="shared" si="338"/>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6"/>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7"/>
        <v>0</v>
      </c>
      <c r="Y2376" s="263"/>
      <c r="Z2376" s="263"/>
      <c r="AB2376" s="265" t="str">
        <f t="shared" si="338"/>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6"/>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7"/>
        <v>0</v>
      </c>
      <c r="Y2377" s="263"/>
      <c r="Z2377" s="263"/>
      <c r="AB2377" s="265" t="str">
        <f t="shared" si="338"/>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6"/>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7"/>
        <v>0</v>
      </c>
      <c r="Y2378" s="263"/>
      <c r="Z2378" s="263"/>
      <c r="AB2378" s="265" t="str">
        <f t="shared" si="338"/>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6"/>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7"/>
        <v>0</v>
      </c>
      <c r="Y2379" s="263"/>
      <c r="Z2379" s="263"/>
      <c r="AB2379" s="265" t="str">
        <f t="shared" si="338"/>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6"/>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7"/>
        <v>0</v>
      </c>
      <c r="Y2380" s="263"/>
      <c r="Z2380" s="263"/>
      <c r="AB2380" s="265" t="str">
        <f t="shared" si="338"/>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6"/>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7"/>
        <v>0</v>
      </c>
      <c r="Y2381" s="263"/>
      <c r="Z2381" s="263"/>
      <c r="AB2381" s="265" t="str">
        <f t="shared" si="338"/>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6"/>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7"/>
        <v>0</v>
      </c>
      <c r="Y2382" s="263"/>
      <c r="Z2382" s="263"/>
      <c r="AB2382" s="265" t="str">
        <f t="shared" si="338"/>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6"/>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7"/>
        <v>0</v>
      </c>
      <c r="Y2383" s="263"/>
      <c r="Z2383" s="263"/>
      <c r="AB2383" s="265" t="str">
        <f t="shared" si="338"/>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6"/>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7"/>
        <v>0</v>
      </c>
      <c r="Y2384" s="263"/>
      <c r="Z2384" s="263"/>
      <c r="AB2384" s="265" t="str">
        <f t="shared" si="338"/>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6"/>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7"/>
        <v>0</v>
      </c>
      <c r="Y2385" s="263"/>
      <c r="Z2385" s="263"/>
      <c r="AB2385" s="265" t="str">
        <f t="shared" si="338"/>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6"/>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7"/>
        <v>0</v>
      </c>
      <c r="Y2386" s="263"/>
      <c r="Z2386" s="263"/>
      <c r="AB2386" s="265" t="str">
        <f t="shared" si="338"/>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ca="1" si="336"/>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ca="1" si="337"/>
        <v>0</v>
      </c>
      <c r="Y2387" s="263"/>
      <c r="Z2387" s="263"/>
      <c r="AB2387" s="265" t="str">
        <f t="shared" si="338"/>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ref="S2393:S2423" ca="1" si="339">IF(B2393="","",IF(ISERROR(MATCH($E2393,CL,0)),"Unknown",INDIRECT("'C'!$A$"&amp;MATCH($E2393,CL,0)+1)))</f>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ref="X2393:X2423" ca="1" si="340">IF(AND(C2393="Smelter not listed",OR(LEN(D2393)=0,LEN(E2393)=0)),1,0)</f>
        <v>0</v>
      </c>
      <c r="Y2393" s="263"/>
      <c r="Z2393" s="263"/>
      <c r="AB2393" s="265" t="str">
        <f t="shared" ref="AB2393:AB2423" si="341">B2393&amp;C2393</f>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9"/>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40"/>
        <v>0</v>
      </c>
      <c r="Y2394" s="263"/>
      <c r="Z2394" s="263"/>
      <c r="AB2394" s="265" t="str">
        <f t="shared" si="341"/>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9"/>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40"/>
        <v>0</v>
      </c>
      <c r="Y2395" s="263"/>
      <c r="Z2395" s="263"/>
      <c r="AB2395" s="265" t="str">
        <f t="shared" si="341"/>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9"/>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40"/>
        <v>0</v>
      </c>
      <c r="Y2396" s="263"/>
      <c r="Z2396" s="263"/>
      <c r="AB2396" s="265" t="str">
        <f t="shared" si="341"/>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9"/>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40"/>
        <v>0</v>
      </c>
      <c r="Y2397" s="263"/>
      <c r="Z2397" s="263"/>
      <c r="AB2397" s="265" t="str">
        <f t="shared" si="341"/>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9"/>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40"/>
        <v>0</v>
      </c>
      <c r="Y2398" s="263"/>
      <c r="Z2398" s="263"/>
      <c r="AB2398" s="265" t="str">
        <f t="shared" si="341"/>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9"/>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40"/>
        <v>0</v>
      </c>
      <c r="Y2399" s="263"/>
      <c r="Z2399" s="263"/>
      <c r="AB2399" s="265" t="str">
        <f t="shared" si="341"/>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9"/>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40"/>
        <v>0</v>
      </c>
      <c r="Y2400" s="263"/>
      <c r="Z2400" s="263"/>
      <c r="AB2400" s="265" t="str">
        <f t="shared" si="341"/>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9"/>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40"/>
        <v>0</v>
      </c>
      <c r="Y2401" s="263"/>
      <c r="Z2401" s="263"/>
      <c r="AB2401" s="265" t="str">
        <f t="shared" si="341"/>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9"/>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40"/>
        <v>0</v>
      </c>
      <c r="Y2402" s="263"/>
      <c r="Z2402" s="263"/>
      <c r="AB2402" s="265" t="str">
        <f t="shared" si="341"/>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9"/>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40"/>
        <v>0</v>
      </c>
      <c r="Y2403" s="263"/>
      <c r="Z2403" s="263"/>
      <c r="AB2403" s="265" t="str">
        <f t="shared" si="341"/>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9"/>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40"/>
        <v>0</v>
      </c>
      <c r="Y2404" s="263"/>
      <c r="Z2404" s="263"/>
      <c r="AB2404" s="265" t="str">
        <f t="shared" si="341"/>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9"/>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40"/>
        <v>0</v>
      </c>
      <c r="Y2405" s="263"/>
      <c r="Z2405" s="263"/>
      <c r="AB2405" s="265" t="str">
        <f t="shared" si="341"/>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9"/>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40"/>
        <v>0</v>
      </c>
      <c r="Y2406" s="263"/>
      <c r="Z2406" s="263"/>
      <c r="AB2406" s="265" t="str">
        <f t="shared" si="341"/>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9"/>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40"/>
        <v>0</v>
      </c>
      <c r="Y2407" s="263"/>
      <c r="Z2407" s="263"/>
      <c r="AB2407" s="265" t="str">
        <f t="shared" si="341"/>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9"/>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40"/>
        <v>0</v>
      </c>
      <c r="Y2408" s="263"/>
      <c r="Z2408" s="263"/>
      <c r="AB2408" s="265" t="str">
        <f t="shared" si="341"/>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9"/>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40"/>
        <v>0</v>
      </c>
      <c r="Y2409" s="263"/>
      <c r="Z2409" s="263"/>
      <c r="AB2409" s="265" t="str">
        <f t="shared" si="341"/>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9"/>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40"/>
        <v>0</v>
      </c>
      <c r="Y2410" s="263"/>
      <c r="Z2410" s="263"/>
      <c r="AB2410" s="265" t="str">
        <f t="shared" si="341"/>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9"/>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40"/>
        <v>0</v>
      </c>
      <c r="Y2411" s="263"/>
      <c r="Z2411" s="263"/>
      <c r="AB2411" s="265" t="str">
        <f t="shared" si="341"/>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9"/>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40"/>
        <v>0</v>
      </c>
      <c r="Y2412" s="263"/>
      <c r="Z2412" s="263"/>
      <c r="AB2412" s="265" t="str">
        <f t="shared" si="341"/>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9"/>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40"/>
        <v>0</v>
      </c>
      <c r="Y2413" s="263"/>
      <c r="Z2413" s="263"/>
      <c r="AB2413" s="265" t="str">
        <f t="shared" si="341"/>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9"/>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40"/>
        <v>0</v>
      </c>
      <c r="Y2414" s="263"/>
      <c r="Z2414" s="263"/>
      <c r="AB2414" s="265" t="str">
        <f t="shared" si="341"/>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9"/>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40"/>
        <v>0</v>
      </c>
      <c r="Y2415" s="263"/>
      <c r="Z2415" s="263"/>
      <c r="AB2415" s="265" t="str">
        <f t="shared" si="341"/>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9"/>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40"/>
        <v>0</v>
      </c>
      <c r="Y2416" s="263"/>
      <c r="Z2416" s="263"/>
      <c r="AB2416" s="265" t="str">
        <f t="shared" si="341"/>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9"/>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40"/>
        <v>0</v>
      </c>
      <c r="Y2417" s="263"/>
      <c r="Z2417" s="263"/>
      <c r="AB2417" s="265" t="str">
        <f t="shared" si="341"/>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ca="1" si="339"/>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ca="1" si="340"/>
        <v>0</v>
      </c>
      <c r="Y2418" s="263"/>
      <c r="Z2418" s="263"/>
      <c r="AB2418" s="265" t="str">
        <f t="shared" si="341"/>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ca="1" si="339"/>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ca="1" si="340"/>
        <v>0</v>
      </c>
      <c r="Y2419" s="263"/>
      <c r="Z2419" s="263"/>
      <c r="AB2419" s="265" t="str">
        <f t="shared" si="341"/>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39"/>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0"/>
        <v>0</v>
      </c>
      <c r="Y2420" s="263"/>
      <c r="Z2420" s="263"/>
      <c r="AB2420" s="265" t="str">
        <f t="shared" si="341"/>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39"/>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0"/>
        <v>0</v>
      </c>
      <c r="Y2421" s="263"/>
      <c r="Z2421" s="263"/>
      <c r="AB2421" s="265" t="str">
        <f t="shared" si="341"/>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39"/>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0"/>
        <v>0</v>
      </c>
      <c r="Y2422" s="263"/>
      <c r="Z2422" s="263"/>
      <c r="AB2422" s="265" t="str">
        <f t="shared" si="341"/>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39"/>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0"/>
        <v>0</v>
      </c>
      <c r="Y2423" s="263"/>
      <c r="Z2423" s="263"/>
      <c r="AB2423" s="265" t="str">
        <f t="shared" si="341"/>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ref="S2424" ca="1" si="342">IF(B2424="","",IF(ISERROR(MATCH($E2424,CL,0)),"Unknown",INDIRECT("'C'!$A$"&amp;MATCH($E2424,CL,0)+1)))</f>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ref="X2424" ca="1" si="343">IF(AND(C2424="Smelter not listed",OR(LEN(D2424)=0,LEN(E2424)=0)),1,0)</f>
        <v>0</v>
      </c>
      <c r="Y2424" s="263"/>
      <c r="Z2424" s="263"/>
      <c r="AB2424" s="265" t="str">
        <f t="shared" ref="AB2424" si="344">B2424&amp;C2424</f>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ref="S2425:S2456" ca="1" si="345">IF(B2425="","",IF(ISERROR(MATCH($E2425,CL,0)),"Unknown",INDIRECT("'C'!$A$"&amp;MATCH($E2425,CL,0)+1)))</f>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ref="X2425:X2456" ca="1" si="346">IF(AND(C2425="Smelter not listed",OR(LEN(D2425)=0,LEN(E2425)=0)),1,0)</f>
        <v>0</v>
      </c>
      <c r="Y2425" s="263"/>
      <c r="Z2425" s="263"/>
      <c r="AB2425" s="265" t="str">
        <f t="shared" ref="AB2425:AB2456" si="347">B2425&amp;C2425</f>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5"/>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6"/>
        <v>0</v>
      </c>
      <c r="Y2426" s="263"/>
      <c r="Z2426" s="263"/>
      <c r="AB2426" s="265" t="str">
        <f t="shared" si="347"/>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5"/>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6"/>
        <v>0</v>
      </c>
      <c r="Y2427" s="263"/>
      <c r="Z2427" s="263"/>
      <c r="AB2427" s="265" t="str">
        <f t="shared" si="347"/>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5"/>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6"/>
        <v>0</v>
      </c>
      <c r="Y2428" s="263"/>
      <c r="Z2428" s="263"/>
      <c r="AB2428" s="265" t="str">
        <f t="shared" si="347"/>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5"/>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6"/>
        <v>0</v>
      </c>
      <c r="Y2429" s="263"/>
      <c r="Z2429" s="263"/>
      <c r="AB2429" s="265" t="str">
        <f t="shared" si="347"/>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5"/>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6"/>
        <v>0</v>
      </c>
      <c r="Y2430" s="263"/>
      <c r="Z2430" s="263"/>
      <c r="AB2430" s="265" t="str">
        <f t="shared" si="347"/>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5"/>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6"/>
        <v>0</v>
      </c>
      <c r="Y2431" s="263"/>
      <c r="Z2431" s="263"/>
      <c r="AB2431" s="265" t="str">
        <f t="shared" si="347"/>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5"/>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6"/>
        <v>0</v>
      </c>
      <c r="Y2432" s="263"/>
      <c r="Z2432" s="263"/>
      <c r="AB2432" s="265" t="str">
        <f t="shared" si="347"/>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5"/>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6"/>
        <v>0</v>
      </c>
      <c r="Y2433" s="263"/>
      <c r="Z2433" s="263"/>
      <c r="AB2433" s="265" t="str">
        <f t="shared" si="347"/>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5"/>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6"/>
        <v>0</v>
      </c>
      <c r="Y2434" s="263"/>
      <c r="Z2434" s="263"/>
      <c r="AB2434" s="265" t="str">
        <f t="shared" si="347"/>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5"/>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6"/>
        <v>0</v>
      </c>
      <c r="Y2435" s="263"/>
      <c r="Z2435" s="263"/>
      <c r="AB2435" s="265" t="str">
        <f t="shared" si="347"/>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5"/>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6"/>
        <v>0</v>
      </c>
      <c r="Y2436" s="263"/>
      <c r="Z2436" s="263"/>
      <c r="AB2436" s="265" t="str">
        <f t="shared" si="347"/>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5"/>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6"/>
        <v>0</v>
      </c>
      <c r="Y2437" s="263"/>
      <c r="Z2437" s="263"/>
      <c r="AB2437" s="265" t="str">
        <f t="shared" si="347"/>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5"/>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6"/>
        <v>0</v>
      </c>
      <c r="Y2438" s="263"/>
      <c r="Z2438" s="263"/>
      <c r="AB2438" s="265" t="str">
        <f t="shared" si="347"/>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5"/>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6"/>
        <v>0</v>
      </c>
      <c r="Y2439" s="263"/>
      <c r="Z2439" s="263"/>
      <c r="AB2439" s="265" t="str">
        <f t="shared" si="347"/>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5"/>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6"/>
        <v>0</v>
      </c>
      <c r="Y2440" s="263"/>
      <c r="Z2440" s="263"/>
      <c r="AB2440" s="265" t="str">
        <f t="shared" si="347"/>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5"/>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6"/>
        <v>0</v>
      </c>
      <c r="Y2441" s="263"/>
      <c r="Z2441" s="263"/>
      <c r="AB2441" s="265" t="str">
        <f t="shared" si="347"/>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5"/>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6"/>
        <v>0</v>
      </c>
      <c r="Y2442" s="263"/>
      <c r="Z2442" s="263"/>
      <c r="AB2442" s="265" t="str">
        <f t="shared" si="347"/>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5"/>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6"/>
        <v>0</v>
      </c>
      <c r="Y2443" s="263"/>
      <c r="Z2443" s="263"/>
      <c r="AB2443" s="265" t="str">
        <f t="shared" si="347"/>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5"/>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6"/>
        <v>0</v>
      </c>
      <c r="Y2444" s="263"/>
      <c r="Z2444" s="263"/>
      <c r="AB2444" s="265" t="str">
        <f t="shared" si="347"/>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5"/>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6"/>
        <v>0</v>
      </c>
      <c r="Y2445" s="263"/>
      <c r="Z2445" s="263"/>
      <c r="AB2445" s="265" t="str">
        <f t="shared" si="347"/>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5"/>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6"/>
        <v>0</v>
      </c>
      <c r="Y2446" s="263"/>
      <c r="Z2446" s="263"/>
      <c r="AB2446" s="265" t="str">
        <f t="shared" si="347"/>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5"/>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6"/>
        <v>0</v>
      </c>
      <c r="Y2447" s="263"/>
      <c r="Z2447" s="263"/>
      <c r="AB2447" s="265" t="str">
        <f t="shared" si="347"/>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5"/>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6"/>
        <v>0</v>
      </c>
      <c r="Y2448" s="263"/>
      <c r="Z2448" s="263"/>
      <c r="AB2448" s="265" t="str">
        <f t="shared" si="347"/>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5"/>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6"/>
        <v>0</v>
      </c>
      <c r="Y2449" s="263"/>
      <c r="Z2449" s="263"/>
      <c r="AB2449" s="265" t="str">
        <f t="shared" si="347"/>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5"/>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6"/>
        <v>0</v>
      </c>
      <c r="Y2450" s="263"/>
      <c r="Z2450" s="263"/>
      <c r="AB2450" s="265" t="str">
        <f t="shared" si="347"/>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ca="1" si="345"/>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ca="1" si="346"/>
        <v>0</v>
      </c>
      <c r="Y2451" s="263"/>
      <c r="Z2451" s="263"/>
      <c r="AB2451" s="265" t="str">
        <f t="shared" si="347"/>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ref="S2457:S2487" ca="1" si="348">IF(B2457="","",IF(ISERROR(MATCH($E2457,CL,0)),"Unknown",INDIRECT("'C'!$A$"&amp;MATCH($E2457,CL,0)+1)))</f>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ref="X2457:X2489" ca="1" si="349">IF(AND(C2457="Smelter not listed",OR(LEN(D2457)=0,LEN(E2457)=0)),1,0)</f>
        <v>0</v>
      </c>
      <c r="Y2457" s="263"/>
      <c r="Z2457" s="263"/>
      <c r="AB2457" s="265" t="str">
        <f t="shared" ref="AB2457:AB2487" si="350">B2457&amp;C2457</f>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8"/>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9"/>
        <v>0</v>
      </c>
      <c r="Y2458" s="263"/>
      <c r="Z2458" s="263"/>
      <c r="AB2458" s="265" t="str">
        <f t="shared" si="350"/>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8"/>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9"/>
        <v>0</v>
      </c>
      <c r="Y2459" s="263"/>
      <c r="Z2459" s="263"/>
      <c r="AB2459" s="265" t="str">
        <f t="shared" si="350"/>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8"/>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9"/>
        <v>0</v>
      </c>
      <c r="Y2460" s="263"/>
      <c r="Z2460" s="263"/>
      <c r="AB2460" s="265" t="str">
        <f t="shared" si="350"/>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8"/>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9"/>
        <v>0</v>
      </c>
      <c r="Y2461" s="263"/>
      <c r="Z2461" s="263"/>
      <c r="AB2461" s="265" t="str">
        <f t="shared" si="350"/>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8"/>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9"/>
        <v>0</v>
      </c>
      <c r="Y2462" s="263"/>
      <c r="Z2462" s="263"/>
      <c r="AB2462" s="265" t="str">
        <f t="shared" si="350"/>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8"/>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9"/>
        <v>0</v>
      </c>
      <c r="Y2463" s="263"/>
      <c r="Z2463" s="263"/>
      <c r="AB2463" s="265" t="str">
        <f t="shared" si="350"/>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8"/>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9"/>
        <v>0</v>
      </c>
      <c r="Y2464" s="263"/>
      <c r="Z2464" s="263"/>
      <c r="AB2464" s="265" t="str">
        <f t="shared" si="350"/>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8"/>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9"/>
        <v>0</v>
      </c>
      <c r="Y2465" s="263"/>
      <c r="Z2465" s="263"/>
      <c r="AB2465" s="265" t="str">
        <f t="shared" si="350"/>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8"/>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9"/>
        <v>0</v>
      </c>
      <c r="Y2466" s="263"/>
      <c r="Z2466" s="263"/>
      <c r="AB2466" s="265" t="str">
        <f t="shared" si="350"/>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8"/>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9"/>
        <v>0</v>
      </c>
      <c r="Y2467" s="263"/>
      <c r="Z2467" s="263"/>
      <c r="AB2467" s="265" t="str">
        <f t="shared" si="350"/>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8"/>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9"/>
        <v>0</v>
      </c>
      <c r="Y2468" s="263"/>
      <c r="Z2468" s="263"/>
      <c r="AB2468" s="265" t="str">
        <f t="shared" si="350"/>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8"/>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9"/>
        <v>0</v>
      </c>
      <c r="Y2469" s="263"/>
      <c r="Z2469" s="263"/>
      <c r="AB2469" s="265" t="str">
        <f t="shared" si="350"/>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8"/>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9"/>
        <v>0</v>
      </c>
      <c r="Y2470" s="263"/>
      <c r="Z2470" s="263"/>
      <c r="AB2470" s="265" t="str">
        <f t="shared" si="350"/>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8"/>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9"/>
        <v>0</v>
      </c>
      <c r="Y2471" s="263"/>
      <c r="Z2471" s="263"/>
      <c r="AB2471" s="265" t="str">
        <f t="shared" si="350"/>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8"/>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9"/>
        <v>0</v>
      </c>
      <c r="Y2472" s="263"/>
      <c r="Z2472" s="263"/>
      <c r="AB2472" s="265" t="str">
        <f t="shared" si="350"/>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8"/>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9"/>
        <v>0</v>
      </c>
      <c r="Y2473" s="263"/>
      <c r="Z2473" s="263"/>
      <c r="AB2473" s="265" t="str">
        <f t="shared" si="350"/>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8"/>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9"/>
        <v>0</v>
      </c>
      <c r="Y2474" s="263"/>
      <c r="Z2474" s="263"/>
      <c r="AB2474" s="265" t="str">
        <f t="shared" si="350"/>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8"/>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9"/>
        <v>0</v>
      </c>
      <c r="Y2475" s="263"/>
      <c r="Z2475" s="263"/>
      <c r="AB2475" s="265" t="str">
        <f t="shared" si="350"/>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8"/>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9"/>
        <v>0</v>
      </c>
      <c r="Y2476" s="263"/>
      <c r="Z2476" s="263"/>
      <c r="AB2476" s="265" t="str">
        <f t="shared" si="350"/>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8"/>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9"/>
        <v>0</v>
      </c>
      <c r="Y2477" s="263"/>
      <c r="Z2477" s="263"/>
      <c r="AB2477" s="265" t="str">
        <f t="shared" si="350"/>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8"/>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9"/>
        <v>0</v>
      </c>
      <c r="Y2478" s="263"/>
      <c r="Z2478" s="263"/>
      <c r="AB2478" s="265" t="str">
        <f t="shared" si="350"/>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8"/>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9"/>
        <v>0</v>
      </c>
      <c r="Y2479" s="263"/>
      <c r="Z2479" s="263"/>
      <c r="AB2479" s="265" t="str">
        <f t="shared" si="350"/>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8"/>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9"/>
        <v>0</v>
      </c>
      <c r="Y2480" s="263"/>
      <c r="Z2480" s="263"/>
      <c r="AB2480" s="265" t="str">
        <f t="shared" si="350"/>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8"/>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9"/>
        <v>0</v>
      </c>
      <c r="Y2481" s="263"/>
      <c r="Z2481" s="263"/>
      <c r="AB2481" s="265" t="str">
        <f t="shared" si="350"/>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ca="1" si="348"/>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9"/>
        <v>0</v>
      </c>
      <c r="Y2482" s="263"/>
      <c r="Z2482" s="263"/>
      <c r="AB2482" s="265" t="str">
        <f t="shared" si="350"/>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t="shared" ca="1" si="348"/>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9"/>
        <v>0</v>
      </c>
      <c r="Y2483" s="263"/>
      <c r="Z2483" s="263"/>
      <c r="AB2483" s="265" t="str">
        <f t="shared" si="350"/>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ca="1" si="348"/>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f t="shared" ca="1" si="349"/>
        <v>0</v>
      </c>
      <c r="Y2484" s="263"/>
      <c r="Z2484" s="263"/>
      <c r="AB2484" s="265" t="str">
        <f t="shared" si="350"/>
        <v/>
      </c>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ca="1" si="348"/>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f t="shared" ca="1" si="349"/>
        <v>0</v>
      </c>
      <c r="Y2485" s="263"/>
      <c r="Z2485" s="263"/>
      <c r="AB2485" s="265" t="str">
        <f t="shared" si="350"/>
        <v/>
      </c>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48"/>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f t="shared" ca="1" si="349"/>
        <v>0</v>
      </c>
      <c r="Y2486" s="263"/>
      <c r="Z2486" s="263"/>
      <c r="AB2486" s="265" t="str">
        <f t="shared" si="350"/>
        <v/>
      </c>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48"/>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f t="shared" ca="1" si="349"/>
        <v>0</v>
      </c>
      <c r="Y2487" s="263"/>
      <c r="Z2487" s="263"/>
      <c r="AB2487" s="265" t="str">
        <f t="shared" si="350"/>
        <v/>
      </c>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ref="S2488" ca="1" si="351">IF(B2488="","",IF(ISERROR(MATCH($E2488,CL,0)),"Unknown",INDIRECT("'C'!$A$"&amp;MATCH($E2488,CL,0)+1)))</f>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f t="shared" ca="1" si="349"/>
        <v>0</v>
      </c>
      <c r="Y2488" s="263"/>
      <c r="Z2488" s="263"/>
      <c r="AB2488" s="265" t="str">
        <f t="shared" ref="AB2488" si="352">B2488&amp;C2488</f>
        <v/>
      </c>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ca="1">IF(B2489="","",IF(ISERROR(MATCH($E2489,CL,0)),"Unknown",INDIRECT("'C'!$A$"&amp;MATCH($E2489,CL,0)+1)))</f>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f t="shared" ca="1" si="349"/>
        <v>0</v>
      </c>
      <c r="Y2489" s="263"/>
      <c r="Z2489" s="263"/>
      <c r="AB2489" s="265" t="str">
        <f>B2489&amp;C2489</f>
        <v/>
      </c>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ref="S2490" ca="1" si="353">IF(B2490="","",IF(ISERROR(MATCH($E2490,CL,0)),"Unknown",INDIRECT("'C'!$A$"&amp;MATCH($E2490,CL,0)+1)))</f>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c r="Y2490" s="263"/>
      <c r="Z2490" s="263"/>
      <c r="AB2490" s="265"/>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ref="S2491:S2502" ca="1" si="354">IF(B2491="","",IF(ISERROR(MATCH($E2491,CL,0)),"Unknown",INDIRECT("'C'!$A$"&amp;MATCH($E2491,CL,0)+1)))</f>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ca="1" si="354"/>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4"/>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4"/>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4"/>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c r="Y2495" s="263"/>
      <c r="Z2495" s="263"/>
      <c r="AB2495" s="265"/>
    </row>
    <row r="2496" spans="1:28" s="264" customFormat="1" ht="20.25">
      <c r="A2496" s="207"/>
      <c r="B2496" s="208" t="str">
        <f>IF(LEN(A2496)=0,"",INDEX('Smelter Look-up'!$A:$A,MATCH($A2496,'Smelter Look-up'!$E:$E,0)))</f>
        <v/>
      </c>
      <c r="C2496" s="212" t="str">
        <f>IF(LEN(A2496)=0,"",INDEX('Smelter Look-up'!$C:$C,MATCH($A2496,'Smelter Look-up'!$E:$E,0)))</f>
        <v/>
      </c>
      <c r="D2496" s="270"/>
      <c r="E2496" s="208" t="str">
        <f ca="1">IF(ISERROR($V2496),"",OFFSET('Smelter Look-up'!$D$4,$V2496-4,0)&amp;"")</f>
        <v/>
      </c>
      <c r="F2496" s="208" t="str">
        <f ca="1">IF(ISERROR($V2496),"",OFFSET('Smelter Look-up'!$E$4,$V2496-4,0))</f>
        <v/>
      </c>
      <c r="G2496" s="208" t="str">
        <f ca="1">IF(C2496=$X$4,IF(ISERROR($V2496),"Enter smelter details","RMI"),IF(ISERROR($V2496),"",OFFSET('Smelter Look-up'!$F$4,$V2496-4,0)))</f>
        <v/>
      </c>
      <c r="H2496" s="209" t="str">
        <f ca="1">IF(ISERROR($V2496),"",OFFSET('Smelter Look-up'!$G$4,$V2496-4,0))</f>
        <v/>
      </c>
      <c r="I2496" s="210" t="str">
        <f ca="1">IF(ISERROR($V2496),"",OFFSET('Smelter Look-up'!$H$4,$V2496-4,0))</f>
        <v/>
      </c>
      <c r="J2496" s="210" t="str">
        <f ca="1">IF(ISERROR($V2496),"",OFFSET('Smelter Look-up'!$I$4,$V2496-4,0))</f>
        <v/>
      </c>
      <c r="K2496" s="260"/>
      <c r="L2496" s="260"/>
      <c r="M2496" s="260"/>
      <c r="N2496" s="260"/>
      <c r="O2496" s="260"/>
      <c r="P2496" s="211"/>
      <c r="Q2496" s="261"/>
      <c r="R2496" s="208" t="str">
        <f ca="1">IF(ISERROR($V2496),"",OFFSET('Smelter Look-up'!$C$4,$V2496-4,0)&amp;"")</f>
        <v/>
      </c>
      <c r="S2496" s="215" t="str">
        <f t="shared" ca="1" si="354"/>
        <v/>
      </c>
      <c r="T2496" s="215" t="str">
        <f ca="1">IF(B2496="","",IF(ISERROR(MATCH($J2496,SorP!$B$1:$B$6230,0)),"",INDIRECT("'SorP'!$A$"&amp;MATCH($J2496,SorP!$B$1:$B$6230,0))))</f>
        <v/>
      </c>
      <c r="U2496" s="231"/>
      <c r="V2496" s="262" t="e">
        <f>IF(C2496="",NA(),IF(OR(C2496="Smelter not listed",C2496="Smelter not yet identified"),MATCH($B2496&amp;$D2496,'Smelter Look-up'!$J:$J,0),MATCH($B2496&amp;$C2496,'Smelter Look-up'!$J:$J,0)))</f>
        <v>#N/A</v>
      </c>
      <c r="W2496" s="263"/>
      <c r="X2496" s="263"/>
      <c r="Y2496" s="263"/>
      <c r="Z2496" s="263"/>
      <c r="AB2496" s="265"/>
    </row>
    <row r="2497" spans="1:28" s="264" customFormat="1" ht="20.25">
      <c r="A2497" s="207"/>
      <c r="B2497" s="208" t="str">
        <f>IF(LEN(A2497)=0,"",INDEX('Smelter Look-up'!$A:$A,MATCH($A2497,'Smelter Look-up'!$E:$E,0)))</f>
        <v/>
      </c>
      <c r="C2497" s="212" t="str">
        <f>IF(LEN(A2497)=0,"",INDEX('Smelter Look-up'!$C:$C,MATCH($A2497,'Smelter Look-up'!$E:$E,0)))</f>
        <v/>
      </c>
      <c r="D2497" s="270"/>
      <c r="E2497" s="208" t="str">
        <f ca="1">IF(ISERROR($V2497),"",OFFSET('Smelter Look-up'!$D$4,$V2497-4,0)&amp;"")</f>
        <v/>
      </c>
      <c r="F2497" s="208" t="str">
        <f ca="1">IF(ISERROR($V2497),"",OFFSET('Smelter Look-up'!$E$4,$V2497-4,0))</f>
        <v/>
      </c>
      <c r="G2497" s="208" t="str">
        <f ca="1">IF(C2497=$X$4,IF(ISERROR($V2497),"Enter smelter details","RMI"),IF(ISERROR($V2497),"",OFFSET('Smelter Look-up'!$F$4,$V2497-4,0)))</f>
        <v/>
      </c>
      <c r="H2497" s="209" t="str">
        <f ca="1">IF(ISERROR($V2497),"",OFFSET('Smelter Look-up'!$G$4,$V2497-4,0))</f>
        <v/>
      </c>
      <c r="I2497" s="210" t="str">
        <f ca="1">IF(ISERROR($V2497),"",OFFSET('Smelter Look-up'!$H$4,$V2497-4,0))</f>
        <v/>
      </c>
      <c r="J2497" s="210" t="str">
        <f ca="1">IF(ISERROR($V2497),"",OFFSET('Smelter Look-up'!$I$4,$V2497-4,0))</f>
        <v/>
      </c>
      <c r="K2497" s="260"/>
      <c r="L2497" s="260"/>
      <c r="M2497" s="260"/>
      <c r="N2497" s="260"/>
      <c r="O2497" s="260"/>
      <c r="P2497" s="211"/>
      <c r="Q2497" s="261"/>
      <c r="R2497" s="208" t="str">
        <f ca="1">IF(ISERROR($V2497),"",OFFSET('Smelter Look-up'!$C$4,$V2497-4,0)&amp;"")</f>
        <v/>
      </c>
      <c r="S2497" s="215" t="str">
        <f t="shared" ca="1" si="354"/>
        <v/>
      </c>
      <c r="T2497" s="215" t="str">
        <f ca="1">IF(B2497="","",IF(ISERROR(MATCH($J2497,SorP!$B$1:$B$6230,0)),"",INDIRECT("'SorP'!$A$"&amp;MATCH($J2497,SorP!$B$1:$B$6230,0))))</f>
        <v/>
      </c>
      <c r="U2497" s="231"/>
      <c r="V2497" s="262" t="e">
        <f>IF(C2497="",NA(),IF(OR(C2497="Smelter not listed",C2497="Smelter not yet identified"),MATCH($B2497&amp;$D2497,'Smelter Look-up'!$J:$J,0),MATCH($B2497&amp;$C2497,'Smelter Look-up'!$J:$J,0)))</f>
        <v>#N/A</v>
      </c>
      <c r="W2497" s="263"/>
      <c r="X2497" s="263"/>
      <c r="Y2497" s="263"/>
      <c r="Z2497" s="263"/>
      <c r="AB2497" s="265"/>
    </row>
    <row r="2498" spans="1:28" s="264" customFormat="1" ht="20.25">
      <c r="A2498" s="207"/>
      <c r="B2498" s="208" t="str">
        <f>IF(LEN(A2498)=0,"",INDEX('Smelter Look-up'!$A:$A,MATCH($A2498,'Smelter Look-up'!$E:$E,0)))</f>
        <v/>
      </c>
      <c r="C2498" s="212" t="str">
        <f>IF(LEN(A2498)=0,"",INDEX('Smelter Look-up'!$C:$C,MATCH($A2498,'Smelter Look-up'!$E:$E,0)))</f>
        <v/>
      </c>
      <c r="D2498" s="270"/>
      <c r="E2498" s="208" t="str">
        <f ca="1">IF(ISERROR($V2498),"",OFFSET('Smelter Look-up'!$D$4,$V2498-4,0)&amp;"")</f>
        <v/>
      </c>
      <c r="F2498" s="208" t="str">
        <f ca="1">IF(ISERROR($V2498),"",OFFSET('Smelter Look-up'!$E$4,$V2498-4,0))</f>
        <v/>
      </c>
      <c r="G2498" s="208" t="str">
        <f ca="1">IF(C2498=$X$4,IF(ISERROR($V2498),"Enter smelter details","RMI"),IF(ISERROR($V2498),"",OFFSET('Smelter Look-up'!$F$4,$V2498-4,0)))</f>
        <v/>
      </c>
      <c r="H2498" s="209" t="str">
        <f ca="1">IF(ISERROR($V2498),"",OFFSET('Smelter Look-up'!$G$4,$V2498-4,0))</f>
        <v/>
      </c>
      <c r="I2498" s="210" t="str">
        <f ca="1">IF(ISERROR($V2498),"",OFFSET('Smelter Look-up'!$H$4,$V2498-4,0))</f>
        <v/>
      </c>
      <c r="J2498" s="210" t="str">
        <f ca="1">IF(ISERROR($V2498),"",OFFSET('Smelter Look-up'!$I$4,$V2498-4,0))</f>
        <v/>
      </c>
      <c r="K2498" s="260"/>
      <c r="L2498" s="260"/>
      <c r="M2498" s="260"/>
      <c r="N2498" s="260"/>
      <c r="O2498" s="260"/>
      <c r="P2498" s="211"/>
      <c r="Q2498" s="261"/>
      <c r="R2498" s="208" t="str">
        <f ca="1">IF(ISERROR($V2498),"",OFFSET('Smelter Look-up'!$C$4,$V2498-4,0)&amp;"")</f>
        <v/>
      </c>
      <c r="S2498" s="215" t="str">
        <f t="shared" ca="1" si="354"/>
        <v/>
      </c>
      <c r="T2498" s="215" t="str">
        <f ca="1">IF(B2498="","",IF(ISERROR(MATCH($J2498,SorP!$B$1:$B$6230,0)),"",INDIRECT("'SorP'!$A$"&amp;MATCH($J2498,SorP!$B$1:$B$6230,0))))</f>
        <v/>
      </c>
      <c r="U2498" s="231"/>
      <c r="V2498" s="262" t="e">
        <f>IF(C2498="",NA(),IF(OR(C2498="Smelter not listed",C2498="Smelter not yet identified"),MATCH($B2498&amp;$D2498,'Smelter Look-up'!$J:$J,0),MATCH($B2498&amp;$C2498,'Smelter Look-up'!$J:$J,0)))</f>
        <v>#N/A</v>
      </c>
      <c r="W2498" s="263"/>
      <c r="X2498" s="263"/>
      <c r="Y2498" s="263"/>
      <c r="Z2498" s="263"/>
      <c r="AB2498" s="265"/>
    </row>
    <row r="2499" spans="1:28" s="264" customFormat="1" ht="20.25">
      <c r="A2499" s="207"/>
      <c r="B2499" s="208" t="str">
        <f>IF(LEN(A2499)=0,"",INDEX('Smelter Look-up'!$A:$A,MATCH($A2499,'Smelter Look-up'!$E:$E,0)))</f>
        <v/>
      </c>
      <c r="C2499" s="212" t="str">
        <f>IF(LEN(A2499)=0,"",INDEX('Smelter Look-up'!$C:$C,MATCH($A2499,'Smelter Look-up'!$E:$E,0)))</f>
        <v/>
      </c>
      <c r="D2499" s="270"/>
      <c r="E2499" s="208" t="str">
        <f ca="1">IF(ISERROR($V2499),"",OFFSET('Smelter Look-up'!$D$4,$V2499-4,0)&amp;"")</f>
        <v/>
      </c>
      <c r="F2499" s="208" t="str">
        <f ca="1">IF(ISERROR($V2499),"",OFFSET('Smelter Look-up'!$E$4,$V2499-4,0))</f>
        <v/>
      </c>
      <c r="G2499" s="208" t="str">
        <f ca="1">IF(C2499=$X$4,IF(ISERROR($V2499),"Enter smelter details","RMI"),IF(ISERROR($V2499),"",OFFSET('Smelter Look-up'!$F$4,$V2499-4,0)))</f>
        <v/>
      </c>
      <c r="H2499" s="209" t="str">
        <f ca="1">IF(ISERROR($V2499),"",OFFSET('Smelter Look-up'!$G$4,$V2499-4,0))</f>
        <v/>
      </c>
      <c r="I2499" s="210" t="str">
        <f ca="1">IF(ISERROR($V2499),"",OFFSET('Smelter Look-up'!$H$4,$V2499-4,0))</f>
        <v/>
      </c>
      <c r="J2499" s="210" t="str">
        <f ca="1">IF(ISERROR($V2499),"",OFFSET('Smelter Look-up'!$I$4,$V2499-4,0))</f>
        <v/>
      </c>
      <c r="K2499" s="260"/>
      <c r="L2499" s="260"/>
      <c r="M2499" s="260"/>
      <c r="N2499" s="260"/>
      <c r="O2499" s="260"/>
      <c r="P2499" s="211"/>
      <c r="Q2499" s="261"/>
      <c r="R2499" s="208" t="str">
        <f ca="1">IF(ISERROR($V2499),"",OFFSET('Smelter Look-up'!$C$4,$V2499-4,0)&amp;"")</f>
        <v/>
      </c>
      <c r="S2499" s="215" t="str">
        <f t="shared" ca="1" si="354"/>
        <v/>
      </c>
      <c r="T2499" s="215" t="str">
        <f ca="1">IF(B2499="","",IF(ISERROR(MATCH($J2499,SorP!$B$1:$B$6230,0)),"",INDIRECT("'SorP'!$A$"&amp;MATCH($J2499,SorP!$B$1:$B$6230,0))))</f>
        <v/>
      </c>
      <c r="U2499" s="231"/>
      <c r="V2499" s="262" t="e">
        <f>IF(C2499="",NA(),IF(OR(C2499="Smelter not listed",C2499="Smelter not yet identified"),MATCH($B2499&amp;$D2499,'Smelter Look-up'!$J:$J,0),MATCH($B2499&amp;$C2499,'Smelter Look-up'!$J:$J,0)))</f>
        <v>#N/A</v>
      </c>
      <c r="W2499" s="263"/>
      <c r="X2499" s="263"/>
      <c r="Y2499" s="263"/>
      <c r="Z2499" s="263"/>
      <c r="AB2499" s="265"/>
    </row>
    <row r="2500" spans="1:28" s="264" customFormat="1" ht="20.25">
      <c r="A2500" s="207"/>
      <c r="B2500" s="208" t="str">
        <f>IF(LEN(A2500)=0,"",INDEX('Smelter Look-up'!$A:$A,MATCH($A2500,'Smelter Look-up'!$E:$E,0)))</f>
        <v/>
      </c>
      <c r="C2500" s="212" t="str">
        <f>IF(LEN(A2500)=0,"",INDEX('Smelter Look-up'!$C:$C,MATCH($A2500,'Smelter Look-up'!$E:$E,0)))</f>
        <v/>
      </c>
      <c r="D2500" s="270"/>
      <c r="E2500" s="208" t="str">
        <f ca="1">IF(ISERROR($V2500),"",OFFSET('Smelter Look-up'!$D$4,$V2500-4,0)&amp;"")</f>
        <v/>
      </c>
      <c r="F2500" s="208" t="str">
        <f ca="1">IF(ISERROR($V2500),"",OFFSET('Smelter Look-up'!$E$4,$V2500-4,0))</f>
        <v/>
      </c>
      <c r="G2500" s="208" t="str">
        <f ca="1">IF(C2500=$X$4,IF(ISERROR($V2500),"Enter smelter details","RMI"),IF(ISERROR($V2500),"",OFFSET('Smelter Look-up'!$F$4,$V2500-4,0)))</f>
        <v/>
      </c>
      <c r="H2500" s="209" t="str">
        <f ca="1">IF(ISERROR($V2500),"",OFFSET('Smelter Look-up'!$G$4,$V2500-4,0))</f>
        <v/>
      </c>
      <c r="I2500" s="210" t="str">
        <f ca="1">IF(ISERROR($V2500),"",OFFSET('Smelter Look-up'!$H$4,$V2500-4,0))</f>
        <v/>
      </c>
      <c r="J2500" s="210" t="str">
        <f ca="1">IF(ISERROR($V2500),"",OFFSET('Smelter Look-up'!$I$4,$V2500-4,0))</f>
        <v/>
      </c>
      <c r="K2500" s="260"/>
      <c r="L2500" s="260"/>
      <c r="M2500" s="260"/>
      <c r="N2500" s="260"/>
      <c r="O2500" s="260"/>
      <c r="P2500" s="211"/>
      <c r="Q2500" s="261"/>
      <c r="R2500" s="208" t="str">
        <f ca="1">IF(ISERROR($V2500),"",OFFSET('Smelter Look-up'!$C$4,$V2500-4,0)&amp;"")</f>
        <v/>
      </c>
      <c r="S2500" s="215" t="str">
        <f t="shared" ca="1" si="354"/>
        <v/>
      </c>
      <c r="T2500" s="215" t="str">
        <f ca="1">IF(B2500="","",IF(ISERROR(MATCH($J2500,SorP!$B$1:$B$6230,0)),"",INDIRECT("'SorP'!$A$"&amp;MATCH($J2500,SorP!$B$1:$B$6230,0))))</f>
        <v/>
      </c>
      <c r="U2500" s="231"/>
      <c r="V2500" s="262" t="e">
        <f>IF(C2500="",NA(),IF(OR(C2500="Smelter not listed",C2500="Smelter not yet identified"),MATCH($B2500&amp;$D2500,'Smelter Look-up'!$J:$J,0),MATCH($B2500&amp;$C2500,'Smelter Look-up'!$J:$J,0)))</f>
        <v>#N/A</v>
      </c>
      <c r="W2500" s="263"/>
      <c r="X2500" s="263"/>
      <c r="Y2500" s="263"/>
      <c r="Z2500" s="263"/>
      <c r="AB2500" s="265"/>
    </row>
    <row r="2501" spans="1:28" s="264" customFormat="1" ht="20.25">
      <c r="A2501" s="207"/>
      <c r="B2501" s="208" t="str">
        <f>IF(LEN(A2501)=0,"",INDEX('Smelter Look-up'!$A:$A,MATCH($A2501,'Smelter Look-up'!$E:$E,0)))</f>
        <v/>
      </c>
      <c r="C2501" s="212" t="str">
        <f>IF(LEN(A2501)=0,"",INDEX('Smelter Look-up'!$C:$C,MATCH($A2501,'Smelter Look-up'!$E:$E,0)))</f>
        <v/>
      </c>
      <c r="D2501" s="270"/>
      <c r="E2501" s="208" t="str">
        <f ca="1">IF(ISERROR($V2501),"",OFFSET('Smelter Look-up'!$D$4,$V2501-4,0)&amp;"")</f>
        <v/>
      </c>
      <c r="F2501" s="208" t="str">
        <f ca="1">IF(ISERROR($V2501),"",OFFSET('Smelter Look-up'!$E$4,$V2501-4,0))</f>
        <v/>
      </c>
      <c r="G2501" s="208" t="str">
        <f ca="1">IF(C2501=$X$4,IF(ISERROR($V2501),"Enter smelter details","RMI"),IF(ISERROR($V2501),"",OFFSET('Smelter Look-up'!$F$4,$V2501-4,0)))</f>
        <v/>
      </c>
      <c r="H2501" s="209" t="str">
        <f ca="1">IF(ISERROR($V2501),"",OFFSET('Smelter Look-up'!$G$4,$V2501-4,0))</f>
        <v/>
      </c>
      <c r="I2501" s="210" t="str">
        <f ca="1">IF(ISERROR($V2501),"",OFFSET('Smelter Look-up'!$H$4,$V2501-4,0))</f>
        <v/>
      </c>
      <c r="J2501" s="210" t="str">
        <f ca="1">IF(ISERROR($V2501),"",OFFSET('Smelter Look-up'!$I$4,$V2501-4,0))</f>
        <v/>
      </c>
      <c r="K2501" s="260"/>
      <c r="L2501" s="260"/>
      <c r="M2501" s="260"/>
      <c r="N2501" s="260"/>
      <c r="O2501" s="260"/>
      <c r="P2501" s="211"/>
      <c r="Q2501" s="261"/>
      <c r="R2501" s="208" t="str">
        <f ca="1">IF(ISERROR($V2501),"",OFFSET('Smelter Look-up'!$C$4,$V2501-4,0)&amp;"")</f>
        <v/>
      </c>
      <c r="S2501" s="215" t="str">
        <f t="shared" ca="1" si="354"/>
        <v/>
      </c>
      <c r="T2501" s="215" t="str">
        <f ca="1">IF(B2501="","",IF(ISERROR(MATCH($J2501,SorP!$B$1:$B$6230,0)),"",INDIRECT("'SorP'!$A$"&amp;MATCH($J2501,SorP!$B$1:$B$6230,0))))</f>
        <v/>
      </c>
      <c r="U2501" s="231"/>
      <c r="V2501" s="262" t="e">
        <f>IF(C2501="",NA(),IF(OR(C2501="Smelter not listed",C2501="Smelter not yet identified"),MATCH($B2501&amp;$D2501,'Smelter Look-up'!$J:$J,0),MATCH($B2501&amp;$C2501,'Smelter Look-up'!$J:$J,0)))</f>
        <v>#N/A</v>
      </c>
      <c r="W2501" s="263"/>
      <c r="X2501" s="263">
        <f ca="1">IF(AND(C2501="Smelter not listed",OR(LEN(D2501)=0,LEN(E2501)=0)),1,0)</f>
        <v>0</v>
      </c>
      <c r="Y2501" s="263"/>
      <c r="Z2501" s="263"/>
      <c r="AB2501" s="265" t="str">
        <f>B2501&amp;C2501</f>
        <v/>
      </c>
    </row>
    <row r="2502" spans="1:28" ht="13.5" thickBot="1">
      <c r="A2502" s="284"/>
      <c r="B2502" s="266"/>
      <c r="C2502" s="266"/>
      <c r="D2502" s="267"/>
      <c r="E2502" s="267"/>
      <c r="F2502" s="267"/>
      <c r="G2502" s="267"/>
      <c r="H2502" s="267"/>
      <c r="I2502" s="267"/>
      <c r="J2502" s="267"/>
      <c r="K2502" s="267"/>
      <c r="L2502" s="267"/>
      <c r="M2502" s="267"/>
      <c r="N2502" s="267"/>
      <c r="O2502" s="267"/>
      <c r="P2502" s="267"/>
      <c r="Q2502" s="232"/>
      <c r="R2502" s="208"/>
      <c r="S2502" s="215" t="str">
        <f t="shared" ca="1" si="354"/>
        <v/>
      </c>
      <c r="T2502" s="215" t="str">
        <f ca="1">IF(B2502="","",IF(ISERROR(MATCH($J2502,SorP!$B$1:$B$6230,0)),"",INDIRECT("'SorP'!$A$"&amp;MATCH($J2502,SorP!$B$1:$B$6230,0))))</f>
        <v/>
      </c>
      <c r="AB2502" s="264" t="str">
        <f>B2502&amp;C2502</f>
        <v/>
      </c>
    </row>
    <row r="2503" spans="1:28" ht="13.5" thickTop="1">
      <c r="U2503" s="269"/>
      <c r="V2503" s="269"/>
      <c r="W2503" s="269"/>
      <c r="X2503" s="269"/>
      <c r="Y2503" s="269"/>
      <c r="Z2503" s="269"/>
    </row>
    <row r="2504" spans="1:28">
      <c r="U2504" s="269"/>
      <c r="V2504" s="269"/>
      <c r="W2504" s="269"/>
      <c r="X2504" s="269"/>
      <c r="Y2504" s="269"/>
      <c r="Z2504" s="269"/>
    </row>
    <row r="2505" spans="1:28" ht="13.5" thickBot="1">
      <c r="U2505" s="269"/>
      <c r="V2505" s="269"/>
      <c r="W2505" s="269"/>
      <c r="X2505" s="269"/>
      <c r="Y2505" s="269"/>
      <c r="Z2505" s="269"/>
    </row>
  </sheetData>
  <sheetProtection sheet="1" formatRows="0" deleteRows="0" autoFilter="0"/>
  <autoFilter ref="A4:Q4"/>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customSheetView>
  </customSheetViews>
  <mergeCells count="3">
    <mergeCell ref="J2:O2"/>
    <mergeCell ref="B3:E3"/>
    <mergeCell ref="G3:I3"/>
  </mergeCells>
  <conditionalFormatting sqref="B21:B2501">
    <cfRule type="expression" dxfId="21" priority="38" stopIfTrue="1">
      <formula>IF(B21="",TRUE)</formula>
    </cfRule>
    <cfRule type="expression" dxfId="20" priority="49" stopIfTrue="1">
      <formula>IF(AND(COUNTIF(MetalSmelter,B21&amp;C21)=0,LEN(C21)&gt;0),TRUE,FALSE)</formula>
    </cfRule>
  </conditionalFormatting>
  <conditionalFormatting sqref="R5:R2502 E21:E2501">
    <cfRule type="expression" dxfId="19" priority="45" stopIfTrue="1">
      <formula>IF(AND(E5="",$C5=$X$4),TRUE)</formula>
    </cfRule>
    <cfRule type="expression" dxfId="18" priority="46" stopIfTrue="1">
      <formula>IF(FIND("!",E5),TRUE)</formula>
    </cfRule>
  </conditionalFormatting>
  <conditionalFormatting sqref="F21:F2501">
    <cfRule type="expression" dxfId="17" priority="36" stopIfTrue="1">
      <formula>IF(AND(LEN($A21)&gt;0,$A21&lt;&gt;$F21),TRUE,FALSE)</formula>
    </cfRule>
  </conditionalFormatting>
  <conditionalFormatting sqref="C21:C2501">
    <cfRule type="expression" dxfId="16" priority="35" stopIfTrue="1">
      <formula>IF(AND(B21&lt;&gt;"",C21=""),TRUE)</formula>
    </cfRule>
  </conditionalFormatting>
  <conditionalFormatting sqref="B5:B19">
    <cfRule type="expression" dxfId="15" priority="14" stopIfTrue="1">
      <formula>IF(B5="",TRUE)</formula>
    </cfRule>
    <cfRule type="expression" dxfId="14" priority="17" stopIfTrue="1">
      <formula>IF(AND(COUNTIF(MetalSmelter,B5&amp;C5)=0,LEN(C5)&gt;0),TRUE,FALSE)</formula>
    </cfRule>
  </conditionalFormatting>
  <conditionalFormatting sqref="G5:G2501">
    <cfRule type="expression" dxfId="13" priority="20" stopIfTrue="1">
      <formula>IF(FIND("Enter smelter details",G5),TRUE)</formula>
    </cfRule>
  </conditionalFormatting>
  <conditionalFormatting sqref="E5:E19">
    <cfRule type="expression" dxfId="12" priority="15" stopIfTrue="1">
      <formula>IF(AND(E5="",$C5=$X$4),TRUE)</formula>
    </cfRule>
    <cfRule type="expression" dxfId="11" priority="16" stopIfTrue="1">
      <formula>IF(FIND("!",E5),TRUE)</formula>
    </cfRule>
  </conditionalFormatting>
  <conditionalFormatting sqref="F5:F19">
    <cfRule type="expression" dxfId="10" priority="13" stopIfTrue="1">
      <formula>IF(AND(LEN($A5)&gt;0,$A5&lt;&gt;$F5),TRUE,FALSE)</formula>
    </cfRule>
  </conditionalFormatting>
  <conditionalFormatting sqref="C5:C19">
    <cfRule type="expression" dxfId="9" priority="12" stopIfTrue="1">
      <formula>IF(AND(B5&lt;&gt;"",C5=""),TRUE)</formula>
    </cfRule>
  </conditionalFormatting>
  <conditionalFormatting sqref="B20">
    <cfRule type="expression" dxfId="8" priority="4" stopIfTrue="1">
      <formula>IF(B20="",TRUE)</formula>
    </cfRule>
    <cfRule type="expression" dxfId="7" priority="7" stopIfTrue="1">
      <formula>IF(AND(COUNTIF(MetalSmelter,B20&amp;C20)=0,LEN(C20)&gt;0),TRUE,FALSE)</formula>
    </cfRule>
  </conditionalFormatting>
  <conditionalFormatting sqref="E20">
    <cfRule type="expression" dxfId="6" priority="5" stopIfTrue="1">
      <formula>IF(AND(E20="",$C20=$X$4),TRUE)</formula>
    </cfRule>
    <cfRule type="expression" dxfId="5" priority="6" stopIfTrue="1">
      <formula>IF(FIND("!",E20),TRUE)</formula>
    </cfRule>
  </conditionalFormatting>
  <conditionalFormatting sqref="F20">
    <cfRule type="expression" dxfId="4" priority="3" stopIfTrue="1">
      <formula>IF(AND(LEN($A20)&gt;0,$A20&lt;&gt;$F20),TRUE,FALSE)</formula>
    </cfRule>
  </conditionalFormatting>
  <conditionalFormatting sqref="C20">
    <cfRule type="expression" dxfId="3" priority="2" stopIfTrue="1">
      <formula>IF(AND(B20&lt;&gt;"",C20=""),TRUE)</formula>
    </cfRule>
  </conditionalFormatting>
  <conditionalFormatting sqref="D5:D2501">
    <cfRule type="expression" dxfId="2" priority="11" stopIfTrue="1">
      <formula>IF(AND(LEN($C5)&gt;0,AND($C5&lt;&gt;"Smelter Not Listed",ISBLANK($D5))),1,0)</formula>
    </cfRule>
    <cfRule type="expression" dxfId="1" priority="18" stopIfTrue="1">
      <formula>IF(AND(D5="",$C5=$X$4),TRUE)</formula>
    </cfRule>
    <cfRule type="expression" dxfId="0" priority="19" stopIfTrue="1">
      <formula>IF(FIND("!",D5),TRUE)</formula>
    </cfRule>
  </conditionalFormatting>
  <dataValidations count="5">
    <dataValidation type="list" allowBlank="1" showInputMessage="1" showErrorMessage="1" sqref="B5:B2501">
      <formula1>Metal</formula1>
    </dataValidation>
    <dataValidation allowBlank="1" showErrorMessage="1" sqref="F5:G2501"/>
    <dataValidation type="list" showInputMessage="1" showErrorMessage="1" sqref="C5:C2501">
      <formula1>SN</formula1>
    </dataValidation>
    <dataValidation type="list" allowBlank="1" showInputMessage="1" showErrorMessage="1" sqref="E5:E2501">
      <formula1>CL</formula1>
    </dataValidation>
    <dataValidation type="list" allowBlank="1" showInputMessage="1" showErrorMessage="1" sqref="P5:P2501">
      <formula1>$AH$2:$AH$4</formula1>
    </dataValidation>
  </dataValidations>
  <hyperlinks>
    <hyperlink ref="J2:O2" r:id="rId2" display="http://www.responsiblemineralsinitiative.org/conformant-smelter-refiner-lists/"/>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worksheet>
</file>

<file path=xl/worksheets/sheet6.xml><?xml version="1.0" encoding="utf-8"?>
<worksheet xmlns="http://schemas.openxmlformats.org/spreadsheetml/2006/main" xmlns:r="http://schemas.openxmlformats.org/officeDocument/2006/relationships">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60" t="str">
        <f ca="1">OFFSET(L!$C$1,MATCH("Checker"&amp;ADDRESS(ROW(),COLUMN(),4),L!$A:$A,0)-1,SL,,)</f>
        <v>To ensure all required fields have been populated before submitting to your customers review form for any line items highlighted in red</v>
      </c>
      <c r="B1" s="460"/>
      <c r="C1" s="460"/>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VLSI Solution Oy</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Jori Simpanen</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prod@vlsi.fi</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 xml:space="preserve"> +358 50 462 3200</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Teppo Karema</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sales@vlsi.fi</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44789</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Yes</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Yes</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Yes</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Yes</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Yes</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Yes</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http://www.vlsi.fi/fileadmin/quality/Conflict_Minerals_Elimination_Statement_2018.pdf</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Yes, with the SEC</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No products or item numbers listed</v>
      </c>
      <c r="C64" s="99" t="str">
        <f t="shared" ca="1" si="13"/>
        <v>Complete</v>
      </c>
      <c r="D64" s="105" t="str">
        <f ca="1">IF(H64=1,"Click here to enter detail on Product List tab","")</f>
        <v/>
      </c>
      <c r="E64" s="81" t="s">
        <v>1307</v>
      </c>
      <c r="F64" s="104">
        <f>IF(B5=Declaration!Q9,1,0)</f>
        <v>0</v>
      </c>
      <c r="G64" s="78" cm="1">
        <f t="array" aca="1" ref="G64" ca="1">IF(INDIRECT("'Product List'!B6")="",1,0)</f>
        <v>1</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List'!AB$5:AB$2501,"Tantalum?*")&gt;0),0,1)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List'!AB$5:AB$2501,"Tin?*")&gt;0),0,1)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List'!AB$5:AB$2501,"Gold?*")&gt;0),0,1)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List'!AB$5:AB$2501,"Tungsten?*")&gt;0),0,1)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D56">
    <cfRule type="expression" dxfId="36" priority="358" stopIfTrue="1">
      <formula>$H$56=0</formula>
    </cfRule>
  </conditionalFormatting>
  <conditionalFormatting sqref="B66">
    <cfRule type="expression" dxfId="35" priority="39" stopIfTrue="1">
      <formula>IF(F66=0,TRUE)</formula>
    </cfRule>
  </conditionalFormatting>
  <conditionalFormatting sqref="B67">
    <cfRule type="expression" dxfId="34" priority="35" stopIfTrue="1">
      <formula>IF(F67=0,TRUE)</formula>
    </cfRule>
  </conditionalFormatting>
  <conditionalFormatting sqref="B68:B69">
    <cfRule type="expression" dxfId="33" priority="31" stopIfTrue="1">
      <formula>IF(F68=0,TRUE)</formula>
    </cfRule>
  </conditionalFormatting>
  <conditionalFormatting sqref="A29:A32">
    <cfRule type="expression" dxfId="32" priority="2" stopIfTrue="1">
      <formula>$F29=0</formula>
    </cfRule>
    <cfRule type="expression" dxfId="31" priority="3" stopIfTrue="1">
      <formula>$H29=0</formula>
    </cfRule>
    <cfRule type="expression" dxfId="30" priority="4" stopIfTrue="1">
      <formula>$H29=1</formula>
    </cfRule>
  </conditionalFormatting>
  <conditionalFormatting sqref="B65">
    <cfRule type="expression" dxfId="29" priority="1" stopIfTrue="1">
      <formula>IF(F65=0,TRUE)</formula>
    </cfRule>
  </conditionalFormatting>
  <conditionalFormatting sqref="A5:A13">
    <cfRule type="expression" dxfId="28" priority="49" stopIfTrue="1">
      <formula>$F5=0</formula>
    </cfRule>
    <cfRule type="expression" dxfId="27" priority="50" stopIfTrue="1">
      <formula>AND($F5=1,$G5=0)</formula>
    </cfRule>
    <cfRule type="expression" dxfId="26" priority="51" stopIfTrue="1">
      <formula>AND($F5&lt;&gt;0,$G5&lt;&gt;0)</formula>
    </cfRule>
  </conditionalFormatting>
  <conditionalFormatting sqref="A4:A69 C4:C69">
    <cfRule type="expression" dxfId="25" priority="347" stopIfTrue="1">
      <formula>$F4=0</formula>
    </cfRule>
    <cfRule type="expression" dxfId="24" priority="348" stopIfTrue="1">
      <formula>$H4=0</formula>
    </cfRule>
    <cfRule type="expression" dxfId="23" priority="349" stopIfTrue="1">
      <formula>$H4=1</formula>
    </cfRule>
  </conditionalFormatting>
  <hyperlinks>
    <hyperlink ref="A2" location="Declaration!A1" display="Click here to return to Declaration tab"/>
    <hyperlink ref="C2" location="'Product List'!A1" display="'Product List'!A1"/>
    <hyperlink ref="D4" location="Declaration!B8" display="Declaration!B8"/>
    <hyperlink ref="D5" location="Declaration!B9" display="Declaration!B9"/>
    <hyperlink ref="D10" location="Declaration!B18" display="Declaration!B18"/>
    <hyperlink ref="D11" location="Declaration!B20" display="Declaration!B20"/>
    <hyperlink ref="D12" location="Declaration!B22" display="Declaration!B22"/>
    <hyperlink ref="D14" location="Declaration!B26" display="Declaration!B26"/>
    <hyperlink ref="D15" location="Declaration!B27" display="Declaration!B27"/>
    <hyperlink ref="D16" location="Declaration!B28" display="Declaration!B28"/>
    <hyperlink ref="D17" location="Declaration!B29" display="Declaration!B29"/>
    <hyperlink ref="D19" location="Declaration!B32" display="Declaration!B32"/>
    <hyperlink ref="D20" location="Declaration!B33" display="Declaration!B33"/>
    <hyperlink ref="D21" location="Declaration!B34" display="Declaration!B34"/>
    <hyperlink ref="D22" location="Declaration!B35" display="Declaration!B35"/>
    <hyperlink ref="D24" location="Declaration!B38" display="Declaration!B38"/>
    <hyperlink ref="D25" location="Declaration!B39" display="Declaration!B39"/>
    <hyperlink ref="D26" location="Declaration!B40" display="Declaration!B40"/>
    <hyperlink ref="D27" location="Declaration!B41" display="Declaration!B41"/>
    <hyperlink ref="D39" location="Declaration!B56" display="Declaration!B56"/>
    <hyperlink ref="D40" location="Declaration!B57" display="Declaration!B57"/>
    <hyperlink ref="D41" location="Declaration!B58" display="Declaration!B58"/>
    <hyperlink ref="D42" location="Declaration!B59" display="Declaration!B59"/>
    <hyperlink ref="D44" location="Declaration!B62" display="Declaration!B62"/>
    <hyperlink ref="D45" location="Declaration!B63" display="Declaration!B63"/>
    <hyperlink ref="D46" location="Declaration!B64" display="Declaration!B64"/>
    <hyperlink ref="D47" location="Declaration!B65" display="Declaration!B65"/>
    <hyperlink ref="D49" location="Declaration!B68" display="Declaration!B68"/>
    <hyperlink ref="D50" location="Declaration!B69" display="Declaration!B69"/>
    <hyperlink ref="D51" location="Declaration!B70" display="Declaration!B70"/>
    <hyperlink ref="D52" location="Declaration!B71" display="Declaration!B71"/>
    <hyperlink ref="D54" location="Declaration!B75" display="Declaration!B75"/>
    <hyperlink ref="D55" location="Declaration!B77" display="Declaration!B77"/>
    <hyperlink ref="D57" location="Declaration!B79" display="Declaration!B79"/>
    <hyperlink ref="D58" location="Declaration!B81" display="Declaration!B81"/>
    <hyperlink ref="D59" location="Declaration!B83" display="Declaration!B83"/>
    <hyperlink ref="D60" location="Declaration!B85" display="Declaration!B85"/>
    <hyperlink ref="D63" location="Declaration!B89" display="Declaration!B89"/>
    <hyperlink ref="D6" location="Declaration!B10" display="Declaration!B10"/>
    <hyperlink ref="B2" location="'Smelter List'!A1" display="'Smelter List'!A1"/>
    <hyperlink ref="D64" location="'Product List'!A1" display="'Product List'!A1"/>
    <hyperlink ref="D34" location="Declaration!B50" display="Declaration!B50"/>
    <hyperlink ref="D35" location="Declaration!B51" display="Declaration!B51"/>
    <hyperlink ref="D36" location="Declaration!B52" display="Declaration!B52"/>
    <hyperlink ref="D37" location="Declaration!B53" display="Declaration!B53"/>
    <hyperlink ref="D7:D9" location="Declaration!B8" display="Declaration!B8"/>
    <hyperlink ref="D7" location="Declaration!B15" display="Declaration!B15"/>
    <hyperlink ref="D8" location="Declaration!B16" display="Declaration!B16"/>
    <hyperlink ref="D9" location="Declaration!B17" display="Declaration!B17"/>
    <hyperlink ref="D56" location="Declaration!G77" display="Declaration!G77"/>
    <hyperlink ref="D65" location="'Smelter List'!A1" display="'Smelter List'!A1"/>
    <hyperlink ref="D66" location="'Smelter List'!A1" display="'Smelter List'!A1"/>
    <hyperlink ref="D67" location="'Smelter List'!A1" display="'Smelter List'!A1"/>
    <hyperlink ref="D62" location="Declaration!B87" display="Declaration!B87"/>
    <hyperlink ref="D68" location="'Smelter List'!A1" display="'Smelter List'!A1"/>
    <hyperlink ref="D29" location="Declaration!B44" display="Declaration!B44"/>
    <hyperlink ref="D30" location="Declaration!B45" display="Declaration!B45"/>
    <hyperlink ref="D31" location="Declaration!B46" display="Declaration!B46"/>
    <hyperlink ref="D32" location="Declaration!B47" display="Declaration!B47"/>
  </hyperlinks>
  <pageMargins left="0.70866141732283472" right="0.70866141732283472" top="0.74803149606299213" bottom="0.74803149606299213" header="0.31496062992125984" footer="0.31496062992125984"/>
  <pageSetup scale="36" orientation="portrait" r:id="rId2"/>
  <drawing r:id="rId3"/>
</worksheet>
</file>

<file path=xl/worksheets/sheet7.xml><?xml version="1.0" encoding="utf-8"?>
<worksheet xmlns="http://schemas.openxmlformats.org/spreadsheetml/2006/main" xmlns:r="http://schemas.openxmlformats.org/officeDocument/2006/relationships">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62" t="str">
        <f ca="1">OFFSET(L!$C$1,MATCH("Product List"&amp;ADDRESS(ROW(),COLUMN(),4),L!$A:$A,0)-1,SL,,)</f>
        <v>Completion required only if reporting level "Product (or List of Products)" selected on the 'Declaration' worksheet.</v>
      </c>
      <c r="B1" s="463"/>
      <c r="C1" s="463"/>
      <c r="D1" s="463"/>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61" t="s">
        <v>898</v>
      </c>
      <c r="C4" s="461"/>
      <c r="D4" s="461"/>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56"/>
      <c r="C6" s="108"/>
      <c r="D6" s="108"/>
      <c r="E6" s="349"/>
    </row>
    <row r="7" spans="1:6" ht="15.75">
      <c r="A7" s="151"/>
      <c r="B7" s="360"/>
      <c r="C7" s="108"/>
      <c r="D7" s="108"/>
      <c r="E7" s="349"/>
    </row>
    <row r="8" spans="1:6" ht="15.75">
      <c r="A8" s="151"/>
      <c r="B8" s="347"/>
      <c r="C8" s="108"/>
      <c r="D8" s="108"/>
      <c r="E8" s="349"/>
    </row>
    <row r="9" spans="1:6" ht="15.75">
      <c r="A9" s="151"/>
      <c r="B9" s="347"/>
      <c r="C9" s="108"/>
      <c r="D9" s="108"/>
      <c r="E9" s="349"/>
    </row>
    <row r="10" spans="1:6" ht="15.75">
      <c r="A10" s="151"/>
      <c r="B10" s="347"/>
      <c r="C10" s="108"/>
      <c r="D10" s="108"/>
      <c r="E10" s="349"/>
    </row>
    <row r="11" spans="1:6" ht="15.75">
      <c r="A11" s="151"/>
      <c r="B11" s="347"/>
      <c r="C11" s="108"/>
      <c r="D11" s="108"/>
      <c r="E11" s="349"/>
    </row>
    <row r="12" spans="1:6" ht="15.75">
      <c r="A12" s="151"/>
      <c r="B12" s="347"/>
      <c r="C12" s="108"/>
      <c r="D12" s="108"/>
      <c r="E12" s="349"/>
    </row>
    <row r="13" spans="1:6" ht="15.75">
      <c r="A13" s="151"/>
      <c r="B13" s="347"/>
      <c r="C13" s="108"/>
      <c r="D13" s="108"/>
      <c r="E13" s="349"/>
    </row>
    <row r="14" spans="1:6" ht="15.75">
      <c r="A14" s="151"/>
      <c r="B14" s="347"/>
      <c r="C14" s="108"/>
      <c r="D14" s="108"/>
      <c r="E14" s="349"/>
    </row>
    <row r="15" spans="1:6" ht="15.75">
      <c r="A15" s="151"/>
      <c r="B15" s="347"/>
      <c r="C15" s="108"/>
      <c r="D15" s="108"/>
      <c r="E15" s="349"/>
    </row>
    <row r="16" spans="1:6" ht="15.75">
      <c r="A16" s="151"/>
      <c r="B16" s="347"/>
      <c r="C16" s="108"/>
      <c r="D16" s="108"/>
      <c r="E16" s="349"/>
    </row>
    <row r="17" spans="1:5" ht="15.75">
      <c r="A17" s="151"/>
      <c r="B17" s="347"/>
      <c r="C17" s="108"/>
      <c r="D17" s="108"/>
      <c r="E17" s="349"/>
    </row>
    <row r="18" spans="1:5" ht="15.75">
      <c r="A18" s="151"/>
      <c r="B18" s="347"/>
      <c r="C18" s="108"/>
      <c r="D18" s="108"/>
      <c r="E18" s="349"/>
    </row>
    <row r="19" spans="1:5" ht="15.75">
      <c r="A19" s="151"/>
      <c r="B19" s="347"/>
      <c r="C19" s="108"/>
      <c r="D19" s="108"/>
      <c r="E19" s="349"/>
    </row>
    <row r="20" spans="1:5" ht="15.75">
      <c r="A20" s="151"/>
      <c r="B20" s="347"/>
      <c r="C20" s="108"/>
      <c r="D20" s="108"/>
      <c r="E20" s="349"/>
    </row>
    <row r="21" spans="1:5" ht="15.75">
      <c r="A21" s="151"/>
      <c r="B21" s="347"/>
      <c r="C21" s="108"/>
      <c r="D21" s="108"/>
      <c r="E21" s="349"/>
    </row>
    <row r="22" spans="1:5" ht="15.75">
      <c r="A22" s="151"/>
      <c r="B22" s="347"/>
      <c r="C22" s="108"/>
      <c r="D22" s="108"/>
      <c r="E22" s="349"/>
    </row>
    <row r="23" spans="1:5" ht="15.75">
      <c r="A23" s="151"/>
      <c r="B23" s="347"/>
      <c r="C23" s="108"/>
      <c r="D23" s="108"/>
      <c r="E23" s="349"/>
    </row>
    <row r="24" spans="1:5" ht="15.75">
      <c r="A24" s="151"/>
      <c r="B24" s="347"/>
      <c r="C24" s="108"/>
      <c r="D24" s="108"/>
      <c r="E24" s="349"/>
    </row>
    <row r="25" spans="1:5" ht="15.75">
      <c r="A25" s="151"/>
      <c r="B25" s="347"/>
      <c r="C25" s="108"/>
      <c r="D25" s="108"/>
      <c r="E25" s="349"/>
    </row>
    <row r="26" spans="1:5" ht="15.75">
      <c r="A26" s="151"/>
      <c r="B26" s="347"/>
      <c r="C26" s="108"/>
      <c r="D26" s="108"/>
      <c r="E26" s="349"/>
    </row>
    <row r="27" spans="1:5" ht="15.75">
      <c r="A27" s="151"/>
      <c r="B27" s="347"/>
      <c r="C27" s="108"/>
      <c r="D27" s="108"/>
      <c r="E27" s="349"/>
    </row>
    <row r="28" spans="1:5" ht="15.75">
      <c r="A28" s="151"/>
      <c r="B28" s="347"/>
      <c r="C28" s="108"/>
      <c r="D28" s="108"/>
      <c r="E28" s="349"/>
    </row>
    <row r="29" spans="1:5" ht="15.75">
      <c r="A29" s="151"/>
      <c r="B29" s="347"/>
      <c r="C29" s="108"/>
      <c r="D29" s="108"/>
      <c r="E29" s="349"/>
    </row>
    <row r="30" spans="1:5" ht="15.75">
      <c r="A30" s="151"/>
      <c r="B30" s="347"/>
      <c r="C30" s="108"/>
      <c r="D30" s="108"/>
      <c r="E30" s="349"/>
    </row>
    <row r="31" spans="1:5" ht="15.75">
      <c r="A31" s="151"/>
      <c r="B31" s="347"/>
      <c r="C31" s="108"/>
      <c r="D31" s="108"/>
      <c r="E31" s="349"/>
    </row>
    <row r="32" spans="1:5" ht="15.75">
      <c r="A32" s="151"/>
      <c r="B32" s="347"/>
      <c r="C32" s="108"/>
      <c r="D32" s="108"/>
      <c r="E32" s="349"/>
    </row>
    <row r="33" spans="1:5" ht="15.75">
      <c r="A33" s="151"/>
      <c r="B33" s="347"/>
      <c r="C33" s="108"/>
      <c r="D33" s="108"/>
      <c r="E33" s="349"/>
    </row>
    <row r="34" spans="1:5" ht="15.75">
      <c r="A34" s="151"/>
      <c r="B34" s="347"/>
      <c r="C34" s="108"/>
      <c r="D34" s="108"/>
      <c r="E34" s="349"/>
    </row>
    <row r="35" spans="1:5" ht="15.75">
      <c r="A35" s="151"/>
      <c r="B35" s="347"/>
      <c r="C35" s="108"/>
      <c r="D35" s="108"/>
      <c r="E35" s="349"/>
    </row>
    <row r="36" spans="1:5" ht="15.75">
      <c r="A36" s="151"/>
      <c r="B36" s="347"/>
      <c r="C36" s="108"/>
      <c r="D36" s="108"/>
      <c r="E36" s="349"/>
    </row>
    <row r="37" spans="1:5" ht="15.75">
      <c r="A37" s="151"/>
      <c r="B37" s="347"/>
      <c r="C37" s="108"/>
      <c r="D37" s="108"/>
      <c r="E37" s="349"/>
    </row>
    <row r="38" spans="1:5" ht="15.75">
      <c r="A38" s="151"/>
      <c r="B38" s="347"/>
      <c r="C38" s="108"/>
      <c r="D38" s="108"/>
      <c r="E38" s="349"/>
    </row>
    <row r="39" spans="1:5" ht="15.75">
      <c r="A39" s="151"/>
      <c r="B39" s="347"/>
      <c r="C39" s="108"/>
      <c r="D39" s="108"/>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47"/>
      <c r="C43" s="108"/>
      <c r="D43" s="108"/>
      <c r="E43" s="349"/>
    </row>
    <row r="44" spans="1:5" ht="15.75">
      <c r="A44" s="151"/>
      <c r="B44" s="347"/>
      <c r="C44" s="108"/>
      <c r="D44" s="108"/>
      <c r="E44" s="349"/>
    </row>
    <row r="45" spans="1:5" ht="15.75">
      <c r="A45" s="151"/>
      <c r="B45" s="347"/>
      <c r="C45" s="108"/>
      <c r="D45" s="108"/>
      <c r="E45" s="349"/>
    </row>
    <row r="46" spans="1:5" ht="15.75">
      <c r="A46" s="151"/>
      <c r="B46" s="34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3.35" customHeight="1" thickBot="1">
      <c r="A2006" s="152"/>
      <c r="B2006" s="464" t="str">
        <f ca="1">OFFSET(L!$C$1,MATCH("General"&amp;"Cpy",L!$A:$A,0)-1,SL,,)</f>
        <v>© 2022 Responsible Minerals Initiative. All rights reserved.</v>
      </c>
      <c r="C2006" s="464"/>
      <c r="D2006" s="464"/>
      <c r="E2006" s="352"/>
    </row>
    <row r="2007" spans="1:5" ht="13.5" thickTop="1">
      <c r="D2007" s="355"/>
    </row>
  </sheetData>
  <sheetProtection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5"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5"/>
      <c r="C1" s="465"/>
      <c r="D1" s="465"/>
      <c r="E1" s="465"/>
      <c r="F1" s="465"/>
      <c r="G1" s="465"/>
    </row>
    <row r="2" spans="1:16">
      <c r="A2" s="466"/>
      <c r="B2" s="466"/>
      <c r="C2" s="466"/>
      <c r="D2" s="466"/>
      <c r="E2" s="466"/>
      <c r="F2" s="466"/>
      <c r="G2" s="466"/>
      <c r="H2" s="466"/>
      <c r="I2" s="466"/>
    </row>
    <row r="3" spans="1:16">
      <c r="A3" s="466"/>
      <c r="B3" s="466"/>
      <c r="C3" s="466"/>
      <c r="D3" s="466"/>
      <c r="E3" s="466"/>
      <c r="F3" s="466"/>
      <c r="G3" s="466"/>
      <c r="H3" s="466"/>
      <c r="I3" s="466"/>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sheet="1" formatRows="0"/>
  <autoFilter ref="A4:I601"/>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2">
    <cfRule type="cellIs" dxfId="22"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360">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342">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399">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84.75">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13.75">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42">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27.75">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sortState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sortState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Company>EICC/CFSI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creator>RMI@responsiblebusiness.org</dc:creator>
  <cp:lastModifiedBy>user</cp:lastModifiedBy>
  <cp:lastPrinted>2015-04-21T20:47:43Z</cp:lastPrinted>
  <dcterms:created xsi:type="dcterms:W3CDTF">2010-06-21T21:00:23Z</dcterms:created>
  <dcterms:modified xsi:type="dcterms:W3CDTF">2023-03-27T11:01:58Z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